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7\Liv og pension\"/>
    </mc:Choice>
  </mc:AlternateContent>
  <workbookProtection workbookAlgorithmName="SHA-512" workbookHashValue="eGq0vNqq9dbj5+ClhZPK+LiLGaTjA/auuddhM98PuUoxso9s9DEdu/bYQE/6c6QkvU7MQZ0AoQbDIpxsEsprxg==" workbookSaltValue="HWfdl2EPUxcq0jaKDbN9Tg==" workbookSpinCount="100000" lockStructure="1"/>
  <bookViews>
    <workbookView xWindow="480" yWindow="120" windowWidth="27795" windowHeight="12585" tabRatio="847"/>
  </bookViews>
  <sheets>
    <sheet name="Indholdsfortegnelse" sheetId="37" r:id="rId1"/>
    <sheet name="Tabel 1.1" sheetId="1" r:id="rId2"/>
    <sheet name="Tabel 1.2" sheetId="2" r:id="rId3"/>
    <sheet name="Tabel 1.3" sheetId="11" r:id="rId4"/>
    <sheet name="Tabel 1.4" sheetId="13" r:id="rId5"/>
    <sheet name="Tabel 1.5" sheetId="16" r:id="rId6"/>
    <sheet name="Tabel 1.6" sheetId="14" r:id="rId7"/>
    <sheet name="Tabel 1.7" sheetId="15" r:id="rId8"/>
    <sheet name="Tabel 1.8" sheetId="9" r:id="rId9"/>
    <sheet name="Tabel 2.1" sheetId="17" r:id="rId10"/>
    <sheet name="Tabel 2.2" sheetId="18" r:id="rId11"/>
    <sheet name="Tabel 2.3" sheetId="19" r:id="rId12"/>
    <sheet name="Tabel 2.4" sheetId="20" r:id="rId13"/>
    <sheet name="Tabel 2.5" sheetId="21" r:id="rId14"/>
    <sheet name="Tabel 2.6" sheetId="22" r:id="rId15"/>
    <sheet name="Tabel 2.7" sheetId="23" r:id="rId16"/>
    <sheet name="Tabel 2.8" sheetId="24" r:id="rId17"/>
    <sheet name="Tabel 3.1" sheetId="25" r:id="rId18"/>
    <sheet name="Tabel 3.2" sheetId="26" r:id="rId19"/>
    <sheet name="Tabel 3.3" sheetId="28" r:id="rId20"/>
    <sheet name="Tabel 3.4" sheetId="29" r:id="rId21"/>
    <sheet name="Tabel 3.5" sheetId="27" r:id="rId22"/>
    <sheet name="Tabel 3.6" sheetId="30" r:id="rId23"/>
    <sheet name="Tabel 4.1" sheetId="31" r:id="rId24"/>
    <sheet name="Tabel 4.2" sheetId="32" r:id="rId25"/>
    <sheet name="Tabel 4.3" sheetId="33" r:id="rId26"/>
    <sheet name="Tabel 5.1" sheetId="34" r:id="rId27"/>
    <sheet name="Tabel 5.2" sheetId="35" r:id="rId28"/>
    <sheet name="Tabel 5.3" sheetId="36" r:id="rId29"/>
    <sheet name="Tabel 6.1" sheetId="38" r:id="rId30"/>
    <sheet name="Tabel 6.2" sheetId="39" r:id="rId31"/>
    <sheet name="Bilag 7.1" sheetId="40" r:id="rId32"/>
    <sheet name="LIV data" sheetId="5" r:id="rId33"/>
    <sheet name="TPK data" sheetId="6" r:id="rId34"/>
  </sheets>
  <definedNames>
    <definedName name="_AMO_UniqueIdentifier" hidden="1">"'14d13188-abea-465c-9607-be423f079219'"</definedName>
    <definedName name="Fpk">#REF!</definedName>
    <definedName name="Fpk_var">#REF!</definedName>
    <definedName name="LivData">'LIV data'!$1:$19</definedName>
    <definedName name="LivNavn">'LIV data'!$C:$C</definedName>
    <definedName name="LivTpk">#REF!</definedName>
    <definedName name="LivTpk_var">#REF!</definedName>
    <definedName name="LivVar">'LIV data'!$1:$1</definedName>
    <definedName name="OLE_LINK5" localSheetId="29">'Tabel 6.1'!$A$3</definedName>
    <definedName name="OLE_LINK7" localSheetId="30">'Tabel 6.2'!$A$3</definedName>
    <definedName name="TpkData">'TPK data'!$1:$14</definedName>
    <definedName name="TpkNavn">'TPK data'!$C:$C</definedName>
    <definedName name="TpkVar">'TPK data'!$1:$1</definedName>
    <definedName name="_xlnm.Print_Area" localSheetId="31">'Bilag 7.1'!$A$2:$B$63</definedName>
    <definedName name="_xlnm.Print_Area" localSheetId="0">Indholdsfortegnelse!$B$1:$D$51</definedName>
    <definedName name="_xlnm.Print_Area" localSheetId="1">'Tabel 1.1'!$C$4:$E$63</definedName>
    <definedName name="_xlnm.Print_Area" localSheetId="2">'Tabel 1.2'!$C$4:$E$107</definedName>
    <definedName name="_xlnm.Print_Area" localSheetId="3">'Tabel 1.3'!$E$4:$L$21</definedName>
    <definedName name="_xlnm.Print_Area" localSheetId="4">'Tabel 1.4'!$C$3:$E$36</definedName>
    <definedName name="_xlnm.Print_Area" localSheetId="5">'Tabel 1.5'!$C$3:$E$33</definedName>
    <definedName name="_xlnm.Print_Area" localSheetId="6">'Tabel 1.6'!$C$3:$E$17</definedName>
    <definedName name="_xlnm.Print_Area" localSheetId="7">'Tabel 1.7'!$C$3:$E$25</definedName>
    <definedName name="_xlnm.Print_Area" localSheetId="8">'Tabel 1.8'!$B$3:$K$16</definedName>
    <definedName name="_xlnm.Print_Area" localSheetId="9">'Tabel 2.1'!$C$3:$E$63</definedName>
    <definedName name="_xlnm.Print_Area" localSheetId="10">'Tabel 2.2'!$C$3:$E$107</definedName>
    <definedName name="_xlnm.Print_Area" localSheetId="11">'Tabel 2.3'!$E$3:$L$21</definedName>
    <definedName name="_xlnm.Print_Area" localSheetId="12">'Tabel 2.4'!$C$3:$E$36</definedName>
    <definedName name="_xlnm.Print_Area" localSheetId="13">'Tabel 2.5'!$C$3:$E$33</definedName>
    <definedName name="_xlnm.Print_Area" localSheetId="14">'Tabel 2.6'!$C$3:$E$17</definedName>
    <definedName name="_xlnm.Print_Area" localSheetId="15">'Tabel 2.7'!$C$3:$E$25</definedName>
    <definedName name="_xlnm.Print_Area" localSheetId="16">'Tabel 2.8'!$B$3:$K$16</definedName>
    <definedName name="_xlnm.Print_Area" localSheetId="17">'Tabel 3.1'!$C$3:$E$43</definedName>
    <definedName name="_xlnm.Print_Area" localSheetId="18">'Tabel 3.2'!$C$3:$E$75</definedName>
    <definedName name="_xlnm.Print_Area" localSheetId="19">'Tabel 3.3'!$C$3:$E$23</definedName>
    <definedName name="_xlnm.Print_Area" localSheetId="20">'Tabel 3.4'!$B$3:$F$25</definedName>
    <definedName name="_xlnm.Print_Area" localSheetId="21">'Tabel 3.5'!$B$3:$L$13</definedName>
    <definedName name="_xlnm.Print_Area" localSheetId="22">'Tabel 3.6'!$A$2:$C$14</definedName>
    <definedName name="_xlnm.Print_Area" localSheetId="23">'Tabel 4.1'!$C$3:$E$66</definedName>
    <definedName name="_xlnm.Print_Area" localSheetId="24">'Tabel 4.2'!$C$3:$E$110</definedName>
    <definedName name="_xlnm.Print_Area" localSheetId="25">'Tabel 4.3'!$C$3:$E$28</definedName>
    <definedName name="_xlnm.Print_Area" localSheetId="26">'Tabel 5.1'!$C$3:$E$66</definedName>
    <definedName name="_xlnm.Print_Area" localSheetId="27">'Tabel 5.2'!$C$3:$E$110</definedName>
    <definedName name="_xlnm.Print_Area" localSheetId="28">'Tabel 5.3'!$C$3:$E$28</definedName>
    <definedName name="_xlnm.Print_Area" localSheetId="29">'Tabel 6.1'!$A$2:$B$39</definedName>
    <definedName name="_xlnm.Print_Area" localSheetId="30">'Tabel 6.2'!$A$2:$B$21</definedName>
  </definedNames>
  <calcPr calcId="162913"/>
</workbook>
</file>

<file path=xl/calcChain.xml><?xml version="1.0" encoding="utf-8"?>
<calcChain xmlns="http://schemas.openxmlformats.org/spreadsheetml/2006/main">
  <c r="E28" i="36" l="1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D5" i="36"/>
  <c r="E110" i="35" l="1"/>
  <c r="E109" i="35"/>
  <c r="E106" i="35"/>
  <c r="E105" i="35"/>
  <c r="E102" i="35"/>
  <c r="E101" i="35"/>
  <c r="E98" i="35"/>
  <c r="E97" i="35"/>
  <c r="E94" i="35"/>
  <c r="E93" i="35"/>
  <c r="E90" i="35"/>
  <c r="E89" i="35"/>
  <c r="E86" i="35"/>
  <c r="E85" i="35"/>
  <c r="E82" i="35"/>
  <c r="E81" i="35"/>
  <c r="E78" i="35"/>
  <c r="E77" i="35"/>
  <c r="E74" i="35"/>
  <c r="E73" i="35"/>
  <c r="E70" i="35"/>
  <c r="E69" i="35"/>
  <c r="E66" i="35"/>
  <c r="E65" i="35"/>
  <c r="E62" i="35"/>
  <c r="E61" i="35"/>
  <c r="E58" i="35"/>
  <c r="E55" i="35"/>
  <c r="E52" i="35"/>
  <c r="E51" i="35"/>
  <c r="E48" i="35"/>
  <c r="E47" i="35"/>
  <c r="E44" i="35"/>
  <c r="E43" i="35"/>
  <c r="E40" i="35"/>
  <c r="E39" i="35"/>
  <c r="E36" i="35"/>
  <c r="E35" i="35"/>
  <c r="E32" i="35"/>
  <c r="E31" i="35"/>
  <c r="E28" i="35"/>
  <c r="E27" i="35"/>
  <c r="E24" i="35"/>
  <c r="E23" i="35"/>
  <c r="E20" i="35"/>
  <c r="E19" i="35"/>
  <c r="E16" i="35"/>
  <c r="E15" i="35"/>
  <c r="E12" i="35"/>
  <c r="E11" i="35"/>
  <c r="D5" i="35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50" i="34"/>
  <c r="E49" i="34"/>
  <c r="E48" i="34"/>
  <c r="E47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D5" i="34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110" i="35"/>
  <c r="B109" i="35"/>
  <c r="B108" i="35"/>
  <c r="E108" i="35" s="1"/>
  <c r="B107" i="35"/>
  <c r="E107" i="35" s="1"/>
  <c r="B106" i="35"/>
  <c r="B105" i="35"/>
  <c r="B104" i="35"/>
  <c r="E104" i="35" s="1"/>
  <c r="B103" i="35"/>
  <c r="E103" i="35" s="1"/>
  <c r="B102" i="35"/>
  <c r="B101" i="35"/>
  <c r="B100" i="35"/>
  <c r="E100" i="35" s="1"/>
  <c r="B99" i="35"/>
  <c r="E99" i="35" s="1"/>
  <c r="B98" i="35"/>
  <c r="B97" i="35"/>
  <c r="B96" i="35"/>
  <c r="E96" i="35" s="1"/>
  <c r="B95" i="35"/>
  <c r="E95" i="35" s="1"/>
  <c r="B94" i="35"/>
  <c r="B93" i="35"/>
  <c r="B92" i="35"/>
  <c r="E92" i="35" s="1"/>
  <c r="B91" i="35"/>
  <c r="E91" i="35" s="1"/>
  <c r="B90" i="35"/>
  <c r="B89" i="35"/>
  <c r="B88" i="35"/>
  <c r="E88" i="35" s="1"/>
  <c r="B87" i="35"/>
  <c r="E87" i="35" s="1"/>
  <c r="B86" i="35"/>
  <c r="B85" i="35"/>
  <c r="B84" i="35"/>
  <c r="E84" i="35" s="1"/>
  <c r="B83" i="35"/>
  <c r="E83" i="35" s="1"/>
  <c r="B82" i="35"/>
  <c r="B81" i="35"/>
  <c r="B80" i="35"/>
  <c r="E80" i="35" s="1"/>
  <c r="B79" i="35"/>
  <c r="E79" i="35" s="1"/>
  <c r="B78" i="35"/>
  <c r="B77" i="35"/>
  <c r="B76" i="35"/>
  <c r="E76" i="35" s="1"/>
  <c r="B75" i="35"/>
  <c r="E75" i="35" s="1"/>
  <c r="B74" i="35"/>
  <c r="B73" i="35"/>
  <c r="B72" i="35"/>
  <c r="E72" i="35" s="1"/>
  <c r="B71" i="35"/>
  <c r="E71" i="35" s="1"/>
  <c r="B70" i="35"/>
  <c r="B69" i="35"/>
  <c r="B68" i="35"/>
  <c r="E68" i="35" s="1"/>
  <c r="B67" i="35"/>
  <c r="E67" i="35" s="1"/>
  <c r="B66" i="35"/>
  <c r="B65" i="35"/>
  <c r="B64" i="35"/>
  <c r="E64" i="35" s="1"/>
  <c r="B63" i="35"/>
  <c r="E63" i="35" s="1"/>
  <c r="B62" i="35"/>
  <c r="B61" i="35"/>
  <c r="B60" i="35"/>
  <c r="E60" i="35" s="1"/>
  <c r="B59" i="35"/>
  <c r="E59" i="35" s="1"/>
  <c r="B58" i="35"/>
  <c r="B55" i="35"/>
  <c r="B54" i="35"/>
  <c r="E54" i="35" s="1"/>
  <c r="B53" i="35"/>
  <c r="E53" i="35" s="1"/>
  <c r="B52" i="35"/>
  <c r="B51" i="35"/>
  <c r="B50" i="35"/>
  <c r="E50" i="35" s="1"/>
  <c r="B49" i="35"/>
  <c r="E49" i="35" s="1"/>
  <c r="B48" i="35"/>
  <c r="B47" i="35"/>
  <c r="B46" i="35"/>
  <c r="E46" i="35" s="1"/>
  <c r="B45" i="35"/>
  <c r="E45" i="35" s="1"/>
  <c r="B44" i="35"/>
  <c r="B43" i="35"/>
  <c r="B42" i="35"/>
  <c r="E42" i="35" s="1"/>
  <c r="B41" i="35"/>
  <c r="E41" i="35" s="1"/>
  <c r="B40" i="35"/>
  <c r="B39" i="35"/>
  <c r="B38" i="35"/>
  <c r="E38" i="35" s="1"/>
  <c r="B37" i="35"/>
  <c r="E37" i="35" s="1"/>
  <c r="B36" i="35"/>
  <c r="B35" i="35"/>
  <c r="B34" i="35"/>
  <c r="E34" i="35" s="1"/>
  <c r="B33" i="35"/>
  <c r="E33" i="35" s="1"/>
  <c r="B32" i="35"/>
  <c r="B31" i="35"/>
  <c r="B30" i="35"/>
  <c r="E30" i="35" s="1"/>
  <c r="B29" i="35"/>
  <c r="E29" i="35" s="1"/>
  <c r="B28" i="35"/>
  <c r="B27" i="35"/>
  <c r="B26" i="35"/>
  <c r="E26" i="35" s="1"/>
  <c r="B25" i="35"/>
  <c r="E25" i="35" s="1"/>
  <c r="B24" i="35"/>
  <c r="B23" i="35"/>
  <c r="B22" i="35"/>
  <c r="E22" i="35" s="1"/>
  <c r="B21" i="35"/>
  <c r="E21" i="35" s="1"/>
  <c r="B20" i="35"/>
  <c r="B19" i="35"/>
  <c r="B18" i="35"/>
  <c r="E18" i="35" s="1"/>
  <c r="B17" i="35"/>
  <c r="E17" i="35" s="1"/>
  <c r="B16" i="35"/>
  <c r="B15" i="35"/>
  <c r="B14" i="35"/>
  <c r="E14" i="35" s="1"/>
  <c r="B13" i="35"/>
  <c r="E13" i="35" s="1"/>
  <c r="B12" i="35"/>
  <c r="B11" i="35"/>
  <c r="B66" i="34"/>
  <c r="B65" i="34"/>
  <c r="B64" i="34"/>
  <c r="B63" i="34"/>
  <c r="B62" i="34"/>
  <c r="B61" i="34"/>
  <c r="B60" i="34"/>
  <c r="B59" i="34"/>
  <c r="B58" i="34"/>
  <c r="B57" i="34"/>
  <c r="B56" i="34"/>
  <c r="B55" i="34"/>
  <c r="B54" i="34"/>
  <c r="B53" i="34"/>
  <c r="B52" i="34"/>
  <c r="B51" i="34"/>
  <c r="B50" i="34"/>
  <c r="B49" i="34"/>
  <c r="B48" i="34"/>
  <c r="B47" i="34"/>
  <c r="B44" i="34"/>
  <c r="B43" i="34"/>
  <c r="B42" i="34"/>
  <c r="B41" i="34"/>
  <c r="B40" i="34"/>
  <c r="B39" i="34"/>
  <c r="B38" i="34"/>
  <c r="B37" i="34"/>
  <c r="B36" i="34"/>
  <c r="B35" i="34"/>
  <c r="B34" i="34"/>
  <c r="B33" i="34"/>
  <c r="B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D5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10" i="33"/>
  <c r="E110" i="32"/>
  <c r="E109" i="32"/>
  <c r="E108" i="32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D5" i="32"/>
  <c r="B110" i="32"/>
  <c r="B109" i="32"/>
  <c r="B108" i="32"/>
  <c r="B107" i="32"/>
  <c r="B106" i="32"/>
  <c r="B105" i="32"/>
  <c r="B104" i="32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D5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23" i="28"/>
  <c r="B20" i="28"/>
  <c r="B18" i="28"/>
  <c r="B17" i="28"/>
  <c r="B16" i="28"/>
  <c r="B14" i="28"/>
  <c r="B13" i="28"/>
  <c r="B12" i="28"/>
  <c r="B11" i="28"/>
  <c r="B10" i="28"/>
  <c r="B8" i="28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50" i="26"/>
  <c r="B49" i="26"/>
  <c r="B48" i="26"/>
  <c r="B47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8" i="26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7" i="25"/>
  <c r="B25" i="23"/>
  <c r="B24" i="23"/>
  <c r="B21" i="23"/>
  <c r="B19" i="23"/>
  <c r="B18" i="23"/>
  <c r="B17" i="23"/>
  <c r="B15" i="23"/>
  <c r="B14" i="23"/>
  <c r="B13" i="23"/>
  <c r="B12" i="23"/>
  <c r="B11" i="23"/>
  <c r="B8" i="23"/>
  <c r="B17" i="22"/>
  <c r="B16" i="22"/>
  <c r="B15" i="22"/>
  <c r="B14" i="22"/>
  <c r="B13" i="22"/>
  <c r="B12" i="22"/>
  <c r="B11" i="22"/>
  <c r="B10" i="22"/>
  <c r="B9" i="22"/>
  <c r="B8" i="22"/>
  <c r="B7" i="22"/>
  <c r="B33" i="21"/>
  <c r="B32" i="21"/>
  <c r="B31" i="21"/>
  <c r="B30" i="21"/>
  <c r="B29" i="21"/>
  <c r="B28" i="21"/>
  <c r="B27" i="21"/>
  <c r="B26" i="21"/>
  <c r="B25" i="21"/>
  <c r="B24" i="21"/>
  <c r="B23" i="21"/>
  <c r="B22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9" i="20"/>
  <c r="B8" i="20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25" i="15"/>
  <c r="B24" i="15"/>
  <c r="B21" i="15"/>
  <c r="B19" i="15"/>
  <c r="B18" i="15"/>
  <c r="B17" i="15"/>
  <c r="B15" i="15"/>
  <c r="B14" i="15"/>
  <c r="B13" i="15"/>
  <c r="B12" i="15"/>
  <c r="B11" i="15"/>
  <c r="B8" i="15"/>
  <c r="B8" i="14"/>
  <c r="B9" i="14"/>
  <c r="B10" i="14"/>
  <c r="B11" i="14"/>
  <c r="B12" i="14"/>
  <c r="B13" i="14"/>
  <c r="B14" i="14"/>
  <c r="B15" i="14"/>
  <c r="B16" i="14"/>
  <c r="B17" i="14"/>
  <c r="B7" i="14"/>
  <c r="B9" i="16"/>
  <c r="B10" i="16"/>
  <c r="B11" i="16"/>
  <c r="B12" i="16"/>
  <c r="B13" i="16"/>
  <c r="B14" i="16"/>
  <c r="B15" i="16"/>
  <c r="B16" i="16"/>
  <c r="B17" i="16"/>
  <c r="B18" i="16"/>
  <c r="B19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8" i="16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D17" i="11"/>
  <c r="C17" i="11"/>
  <c r="B17" i="11"/>
  <c r="D16" i="11"/>
  <c r="C16" i="11"/>
  <c r="B16" i="11"/>
  <c r="D15" i="11"/>
  <c r="C15" i="11"/>
  <c r="B15" i="11"/>
  <c r="D14" i="11"/>
  <c r="C14" i="11"/>
  <c r="B14" i="11"/>
  <c r="D13" i="11"/>
  <c r="C13" i="11"/>
  <c r="B13" i="11"/>
  <c r="D12" i="11"/>
  <c r="C12" i="11"/>
  <c r="B12" i="11"/>
  <c r="D11" i="11"/>
  <c r="C11" i="11"/>
  <c r="B11" i="11"/>
  <c r="D10" i="11"/>
  <c r="C10" i="11"/>
  <c r="B10" i="11"/>
  <c r="D9" i="11"/>
  <c r="C9" i="11"/>
  <c r="B9" i="11"/>
  <c r="D8" i="11"/>
  <c r="C8" i="11"/>
  <c r="B8" i="11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8" i="2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7" i="1"/>
</calcChain>
</file>

<file path=xl/sharedStrings.xml><?xml version="1.0" encoding="utf-8"?>
<sst xmlns="http://schemas.openxmlformats.org/spreadsheetml/2006/main" count="3897" uniqueCount="1164">
  <si>
    <t>Bruttopræmier/medlemsbidrag</t>
  </si>
  <si>
    <t>Præmier/medlemsbidrag f.e.r. (1 + 2)</t>
  </si>
  <si>
    <t>Indtægter fra tilknyttede virksomheder</t>
  </si>
  <si>
    <t>Indtægter fra associerede virksomheder</t>
  </si>
  <si>
    <t>Indtægter af investeringsejendomme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</si>
  <si>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</si>
  <si>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</si>
  <si>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</si>
  <si>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</si>
  <si>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</si>
  <si>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</si>
  <si>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</si>
  <si>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</si>
  <si>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</si>
  <si>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</si>
  <si>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</si>
  <si>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</si>
  <si>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</si>
  <si>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</si>
  <si>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</si>
  <si>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</si>
  <si>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</si>
  <si>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</si>
  <si>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</si>
  <si>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</si>
  <si>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</si>
  <si>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</si>
  <si>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</si>
  <si>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</si>
  <si>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</si>
  <si>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</si>
  <si>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</si>
  <si>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</si>
  <si>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</si>
  <si>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</si>
  <si>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</si>
  <si>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</si>
  <si>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</si>
  <si>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</si>
  <si>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</si>
  <si>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</si>
  <si>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</si>
  <si>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</si>
  <si>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</si>
  <si>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</si>
  <si>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</si>
  <si>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Renteindtægter og udbytter mv.</t>
  </si>
  <si>
    <t>Kursreguleringer</t>
  </si>
  <si>
    <t>Renteudgifter</t>
  </si>
  <si>
    <t>Administrationsomkostninger i forbindelse med investeringsvirksomhed</t>
  </si>
  <si>
    <t>I alt investeringsafkast (4 + 5 + 6 + 7 + 8 + 9 + 10)</t>
  </si>
  <si>
    <t>Pensionsafkastskat</t>
  </si>
  <si>
    <t>Udbetalte ydelser</t>
  </si>
  <si>
    <t>Modtaget genforsikringsdækning</t>
  </si>
  <si>
    <t>Ændring i erstatningshensættelser</t>
  </si>
  <si>
    <t>Ændring i genforsikringsandel af erstatningshensættelser</t>
  </si>
  <si>
    <t>Ændring i genforsikringsandel af livsforsikrings-/pensionshensættelser</t>
  </si>
  <si>
    <t>Erhvervelsesomkostninger</t>
  </si>
  <si>
    <t>Refusion fra tilknyttede virksomheder</t>
  </si>
  <si>
    <t>Overført investeringsafkast</t>
  </si>
  <si>
    <t>Forsikringsteknisk resultat af syge- og ulykkesforsikring</t>
  </si>
  <si>
    <t>Egenkapitalens investeringsafkast</t>
  </si>
  <si>
    <t>Andre indtægter</t>
  </si>
  <si>
    <t>Resultat af ophørte aktiviteter</t>
  </si>
  <si>
    <t>Skat/pensionsafkastskat for egenkapitalen</t>
  </si>
  <si>
    <t>Syge- og ulykkesforsikring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</si>
  <si>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</si>
  <si>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</si>
  <si>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</si>
  <si>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</si>
  <si>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</si>
  <si>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</si>
  <si>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</si>
  <si>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</si>
  <si>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</si>
  <si>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</si>
  <si>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</si>
  <si>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</si>
  <si>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</si>
  <si>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</si>
  <si>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</si>
  <si>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</si>
  <si>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</si>
  <si>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</si>
  <si>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</si>
  <si>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</si>
  <si>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</si>
  <si>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</si>
  <si>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</si>
  <si>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</si>
  <si>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</si>
  <si>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Bonus og præmierabatter</t>
  </si>
  <si>
    <t>Administrationsomkostninger</t>
  </si>
  <si>
    <t>Provisioner og gevinstandele fra genforsikringsselskaber</t>
  </si>
  <si>
    <t>Investeringsafkast af syge- og ulykkesforsikring</t>
  </si>
  <si>
    <t>Aktiver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</si>
  <si>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</si>
  <si>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</si>
  <si>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</si>
  <si>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</si>
  <si>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</si>
  <si>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</si>
  <si>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</si>
  <si>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</si>
  <si>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Udlån til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</si>
  <si>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</si>
  <si>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</si>
  <si>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</si>
  <si>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</si>
  <si>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</si>
  <si>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</si>
  <si>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</si>
  <si>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</si>
  <si>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</si>
  <si>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</si>
  <si>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</si>
  <si>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livsforsikrings-/pensionshensættelser</t>
  </si>
  <si>
    <t>Genforsikringsandele af erstatningshensættelser</t>
  </si>
  <si>
    <t>Tilgodehavender hos forsikringstagere/medlemmer</t>
  </si>
  <si>
    <t>Tilgodehavender hos forsikringsmæglere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</si>
  <si>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</si>
  <si>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</si>
  <si>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</si>
  <si>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</si>
  <si>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Aktuelle skatteaktiver</t>
  </si>
  <si>
    <t>Likvide beholdninger</t>
  </si>
  <si>
    <t>Udskudte skatteaktiver</t>
  </si>
  <si>
    <t>Tilgodehavende renter samt optjent leje</t>
  </si>
  <si>
    <t>Andre periodeafgrænsningsposter</t>
  </si>
  <si>
    <t>Passiver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</si>
  <si>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</si>
  <si>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</si>
  <si>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</si>
  <si>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</si>
  <si>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</si>
  <si>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</si>
  <si>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</si>
  <si>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</si>
  <si>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</si>
  <si>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</si>
  <si>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</si>
  <si>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</si>
  <si>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</si>
  <si>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</si>
  <si>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</si>
  <si>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</si>
  <si>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</si>
  <si>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</si>
  <si>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</si>
  <si>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</si>
  <si>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</si>
  <si>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</si>
  <si>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</si>
  <si>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</si>
  <si>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</si>
  <si>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</si>
  <si>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</si>
  <si>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</si>
  <si>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</si>
  <si>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</si>
  <si>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Aktie- eller garantikapital</t>
  </si>
  <si>
    <t>Overkurs ved emission</t>
  </si>
  <si>
    <t>Opskrivningshenlæggelser</t>
  </si>
  <si>
    <t>Akkumuleret valutakursregulering af udenlandske enheder</t>
  </si>
  <si>
    <t>Akkumuleret værdiregulering af sikringsinstrumenter ved sikring af betalingsstrømme</t>
  </si>
  <si>
    <t>Øvrige værdireguleringer</t>
  </si>
  <si>
    <t>Sikkerhedsfond</t>
  </si>
  <si>
    <t>Vedtægtsmæssige henlæggelser</t>
  </si>
  <si>
    <t>Andre henlæggelser</t>
  </si>
  <si>
    <t>Overført overskud eller underskud</t>
  </si>
  <si>
    <t>Garanterede ydelser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</si>
  <si>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</si>
  <si>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</si>
  <si>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</si>
  <si>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</si>
  <si>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</si>
  <si>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</si>
  <si>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</si>
  <si>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</si>
  <si>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</si>
  <si>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</si>
  <si>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</si>
  <si>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</si>
  <si>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</si>
  <si>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</si>
  <si>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</si>
  <si>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Udbyttegivende gældsbreve</t>
  </si>
  <si>
    <t>1.000 kr.</t>
  </si>
  <si>
    <t>Beløb år 
til dato</t>
  </si>
  <si>
    <t>I alt forsikrings-/pensionsydelser f.e.r. (13 + 14)</t>
  </si>
  <si>
    <t>I alt ændring i livsforsikrings-/pensionshensættelser f.e.r. (16 + 17)</t>
  </si>
  <si>
    <t>Ændring i fortjenstmargen</t>
  </si>
  <si>
    <t>Ændring i overskudskapital</t>
  </si>
  <si>
    <t>Forsikrings-/pensionsteknisk resultat (3 + 11 + 12 + 15 + 18 + 19 + 20 + 25 + 26)</t>
  </si>
  <si>
    <t>Andre omkostninger</t>
  </si>
  <si>
    <t>Årets resultat (33 + 34)</t>
  </si>
  <si>
    <t>Ændring i fortjenstmargen og risikomargen</t>
  </si>
  <si>
    <t>Ændring i risikomargen</t>
  </si>
  <si>
    <t>I alt præmieindtægter f.e.r. (36 + 37 + 38 + 39 + 40)</t>
  </si>
  <si>
    <t>Erstatningsudgifter f.e.r. (43 + 44 + 45 + 46 + 47)</t>
  </si>
  <si>
    <t>I alt forsikringsmæssige driftsomkostninger f.e.r. (50 + 51 + 52)</t>
  </si>
  <si>
    <t>I alt forsikrings-/pensionsmæssige driftsomkostninger f.e.r. (21 + 22 + 23 + 24)</t>
  </si>
  <si>
    <t>Forsikringsteknisk resultat af syge- og ulykkesforsikring 
(41 + 42 + 48 + 49 + 53 + 54)</t>
  </si>
  <si>
    <t>I alt andre finansielle investeringsaktiver (11 + 12 + 13 + 14 + 15 + 16 + 17 + 18)</t>
  </si>
  <si>
    <t>Investeringsaktiver tilknyttet markedsrenteprodukter</t>
  </si>
  <si>
    <t>Genforsikringsandele af øvrige</t>
  </si>
  <si>
    <t>Overskudskapital</t>
  </si>
  <si>
    <t>Anden ansvarlig lånekapital</t>
  </si>
  <si>
    <t>Individuelle bonuspotentialer</t>
  </si>
  <si>
    <t>Kollektive bonuspotentialer</t>
  </si>
  <si>
    <t>Risikomargen på gennemsnitsrenteprodukter</t>
  </si>
  <si>
    <t>Hensættelser til markedsrenteprodukter</t>
  </si>
  <si>
    <t>Risikomargen på markedsrenteprodukter</t>
  </si>
  <si>
    <t>Fortjenstmargen på livsforsikringer og investeringskontrakter</t>
  </si>
  <si>
    <t>Erstatningshensættelser (anvendes kun i forbindelse med skadesforsikring)</t>
  </si>
  <si>
    <t>Risikomargen på skadesforsikringskontrakter</t>
  </si>
  <si>
    <t>91.</t>
  </si>
  <si>
    <t>92.</t>
  </si>
  <si>
    <t>93.</t>
  </si>
  <si>
    <t>94.</t>
  </si>
  <si>
    <t>95.</t>
  </si>
  <si>
    <t>Genforsikringsandele af præmiehensættelser</t>
  </si>
  <si>
    <t>I alt genforsikringsandele af hensættelser til forsikringskontrakter/pensionsaftaler (23 + 24 + 25 + 26)</t>
  </si>
  <si>
    <t>I alt tilgodehavender i forbindelse med direkte forsikringskontrakter (28 + 29)</t>
  </si>
  <si>
    <t>I alt tilgodehavender (27 + 30 + 31 + 32 + 33 + 34)</t>
  </si>
  <si>
    <t>I alt andre aktiver (36 + 37 + 38 + 39 + 40)</t>
  </si>
  <si>
    <t>I alt periodeafgrænsningsposter (42 + 43)</t>
  </si>
  <si>
    <t>I alt aktiver (1 + 4 + 21 + 22 + 35 + 41 + 44)</t>
  </si>
  <si>
    <t>Aktiver i midlertidig besiddelse</t>
  </si>
  <si>
    <t>Minoritetsinteresser</t>
  </si>
  <si>
    <t>Foreslået udbytte</t>
  </si>
  <si>
    <t>96.</t>
  </si>
  <si>
    <t>Præmiehensættelser</t>
  </si>
  <si>
    <t>Fortjenstmargen på skadesforsikringskontrakter</t>
  </si>
  <si>
    <t>97.</t>
  </si>
  <si>
    <t>98.</t>
  </si>
  <si>
    <t>I alt akkumulerede værdiændringer (48 + 49 + 50 + 51)</t>
  </si>
  <si>
    <t>I alt reserver (53 + 54 + 55)</t>
  </si>
  <si>
    <t>I alt egenkapital (46 + 47 + 52 + 56 + 57 + 58 + 59)</t>
  </si>
  <si>
    <t>I alt ansvarlig lånekapital (61 + 62)</t>
  </si>
  <si>
    <t>I alt hensættelser til gennemsnitsrenteprodukter (66 + 67 + 68 + 69)</t>
  </si>
  <si>
    <t>I alt hensættelser til markedsrenteprodukter (71 + 72)</t>
  </si>
  <si>
    <t>I alt livsforsikrings-/pensionshensættelser (70 + 73)</t>
  </si>
  <si>
    <t>Ændring i livsforsikrings-/pensionshensættelser</t>
  </si>
  <si>
    <t>BeY</t>
  </si>
  <si>
    <t>Gruppenavn</t>
  </si>
  <si>
    <t>PMTot</t>
  </si>
  <si>
    <t>iak</t>
  </si>
  <si>
    <t>Dm</t>
  </si>
  <si>
    <t>Dejd</t>
  </si>
  <si>
    <t>iakTot</t>
  </si>
  <si>
    <t>invTot</t>
  </si>
  <si>
    <t>Kapa</t>
  </si>
  <si>
    <t>invAn</t>
  </si>
  <si>
    <t>AnKi</t>
  </si>
  <si>
    <t>PUd</t>
  </si>
  <si>
    <t>Xud</t>
  </si>
  <si>
    <t>iKre</t>
  </si>
  <si>
    <t>Xinv</t>
  </si>
  <si>
    <t>Gfd</t>
  </si>
  <si>
    <t>AktTot</t>
  </si>
  <si>
    <t>AGk</t>
  </si>
  <si>
    <t>OEm</t>
  </si>
  <si>
    <t>AVUE</t>
  </si>
  <si>
    <t>AVSB</t>
  </si>
  <si>
    <t>AVTot</t>
  </si>
  <si>
    <t>Sif</t>
  </si>
  <si>
    <t>VeH</t>
  </si>
  <si>
    <t>XH</t>
  </si>
  <si>
    <t>ResTot</t>
  </si>
  <si>
    <t>OvUn</t>
  </si>
  <si>
    <t>HBP</t>
  </si>
  <si>
    <t>GDF</t>
  </si>
  <si>
    <t>GGf</t>
  </si>
  <si>
    <t>KonG</t>
  </si>
  <si>
    <t>GKre</t>
  </si>
  <si>
    <t>MOF</t>
  </si>
  <si>
    <t>GTot</t>
  </si>
  <si>
    <t>AkPa</t>
  </si>
  <si>
    <t>BM</t>
  </si>
  <si>
    <t>IndT</t>
  </si>
  <si>
    <t>IndA</t>
  </si>
  <si>
    <t>IndE</t>
  </si>
  <si>
    <t>Kurs</t>
  </si>
  <si>
    <t>AdmV</t>
  </si>
  <si>
    <t>Pas</t>
  </si>
  <si>
    <t>YTot</t>
  </si>
  <si>
    <t>LP</t>
  </si>
  <si>
    <t>GLP</t>
  </si>
  <si>
    <t>LPTot</t>
  </si>
  <si>
    <t>Fm</t>
  </si>
  <si>
    <t>OKap</t>
  </si>
  <si>
    <t>Eom</t>
  </si>
  <si>
    <t>Aom</t>
  </si>
  <si>
    <t>DTot</t>
  </si>
  <si>
    <t>ROA</t>
  </si>
  <si>
    <t>SEk</t>
  </si>
  <si>
    <t>SB</t>
  </si>
  <si>
    <t>SGP</t>
  </si>
  <si>
    <t>SFR</t>
  </si>
  <si>
    <t>SUE</t>
  </si>
  <si>
    <t>SMG</t>
  </si>
  <si>
    <t>SEh</t>
  </si>
  <si>
    <t>SGEh</t>
  </si>
  <si>
    <t>SBP</t>
  </si>
  <si>
    <t>SEom</t>
  </si>
  <si>
    <t>SAdm</t>
  </si>
  <si>
    <t>SDTot</t>
  </si>
  <si>
    <t>SSU</t>
  </si>
  <si>
    <t>SPTot</t>
  </si>
  <si>
    <t>SRm</t>
  </si>
  <si>
    <t>SETot</t>
  </si>
  <si>
    <t>SRTot</t>
  </si>
  <si>
    <t>SFRm</t>
  </si>
  <si>
    <t>AFp</t>
  </si>
  <si>
    <t>RiU</t>
  </si>
  <si>
    <t>Rug</t>
  </si>
  <si>
    <t>UbY</t>
  </si>
  <si>
    <t>MGd</t>
  </si>
  <si>
    <t>PGG</t>
  </si>
  <si>
    <t>FPTot</t>
  </si>
  <si>
    <t>RSU</t>
  </si>
  <si>
    <t>SAF</t>
  </si>
  <si>
    <t>SPh</t>
  </si>
  <si>
    <t>SPGG</t>
  </si>
  <si>
    <t>RfSTot</t>
  </si>
  <si>
    <t>Oia</t>
  </si>
  <si>
    <t>MATot</t>
  </si>
  <si>
    <t>iakTM</t>
  </si>
  <si>
    <t>GfPh</t>
  </si>
  <si>
    <t>GfLP</t>
  </si>
  <si>
    <t>GfEh</t>
  </si>
  <si>
    <t>Gfx</t>
  </si>
  <si>
    <t>GfTot</t>
  </si>
  <si>
    <t>TFtM</t>
  </si>
  <si>
    <t>TFm</t>
  </si>
  <si>
    <t>TDFTot</t>
  </si>
  <si>
    <t>TFv</t>
  </si>
  <si>
    <t>TTv</t>
  </si>
  <si>
    <t>TAv</t>
  </si>
  <si>
    <t>TTot</t>
  </si>
  <si>
    <t>AkMB</t>
  </si>
  <si>
    <t>ASa</t>
  </si>
  <si>
    <t>USa</t>
  </si>
  <si>
    <t>LBe</t>
  </si>
  <si>
    <t>XVr</t>
  </si>
  <si>
    <t>FUb</t>
  </si>
  <si>
    <t>Mi</t>
  </si>
  <si>
    <t>EkTot</t>
  </si>
  <si>
    <t>AnLk</t>
  </si>
  <si>
    <t>ALTot</t>
  </si>
  <si>
    <t>Phs</t>
  </si>
  <si>
    <t>FmS</t>
  </si>
  <si>
    <t>GY</t>
  </si>
  <si>
    <t>KoBp</t>
  </si>
  <si>
    <t>RmGp</t>
  </si>
  <si>
    <t>HGTot</t>
  </si>
  <si>
    <t>HMrp</t>
  </si>
  <si>
    <t>RMrp</t>
  </si>
  <si>
    <t>MrpTot</t>
  </si>
  <si>
    <t>FmLi</t>
  </si>
  <si>
    <t>EhS</t>
  </si>
  <si>
    <t>RmS</t>
  </si>
  <si>
    <t>HFiTot</t>
  </si>
  <si>
    <t>PLF</t>
  </si>
  <si>
    <t>USf</t>
  </si>
  <si>
    <t>XHen</t>
  </si>
  <si>
    <t>HFTot</t>
  </si>
  <si>
    <t>UdG</t>
  </si>
  <si>
    <t>GTv</t>
  </si>
  <si>
    <t>GAv</t>
  </si>
  <si>
    <t>AkSf</t>
  </si>
  <si>
    <t>XG</t>
  </si>
  <si>
    <t>Pap</t>
  </si>
  <si>
    <t>PasTot</t>
  </si>
  <si>
    <t>iEjd</t>
  </si>
  <si>
    <t>KapTv</t>
  </si>
  <si>
    <t>UTv</t>
  </si>
  <si>
    <t>KapAv</t>
  </si>
  <si>
    <t>UAv</t>
  </si>
  <si>
    <t>Gfdep</t>
  </si>
  <si>
    <t>iaTot</t>
  </si>
  <si>
    <t>Okap</t>
  </si>
  <si>
    <t>RTv</t>
  </si>
  <si>
    <t>Ekia</t>
  </si>
  <si>
    <t>Xind</t>
  </si>
  <si>
    <t>Xomk</t>
  </si>
  <si>
    <t>FinTot</t>
  </si>
  <si>
    <t>AkX</t>
  </si>
  <si>
    <t>AkXTot</t>
  </si>
  <si>
    <t>XTh</t>
  </si>
  <si>
    <t>XPap</t>
  </si>
  <si>
    <t>PapTot</t>
  </si>
  <si>
    <t>TrL</t>
  </si>
  <si>
    <t>I alt hensatte forpligtelser (80 + 81 + 82)</t>
  </si>
  <si>
    <t>I alt gæld (85 + 86 + 87 + 88 + 89 + 90 + 91 + 92 + 93 + 94 + 95)</t>
  </si>
  <si>
    <t>I alt passiver (60 + 63 + 79 + 83 + 84 + 96 + 97)</t>
  </si>
  <si>
    <t>I alt hensættelser til forsikrings- og investeringskontrakter (64 + 65 + 74 + 75 + 76 + 77 + 78 )</t>
  </si>
  <si>
    <t xml:space="preserve">Beløb </t>
  </si>
  <si>
    <t>ObL</t>
  </si>
  <si>
    <t>OhL</t>
  </si>
  <si>
    <t>inBp</t>
  </si>
  <si>
    <t>OgL</t>
  </si>
  <si>
    <t>Resultat før skat (27 + 28 + 29 + 30 + 31 + 32)</t>
  </si>
  <si>
    <t>Res_RSU_BeY</t>
  </si>
  <si>
    <t>Res_SEh_BeY</t>
  </si>
  <si>
    <t>Res_SEk_BeY</t>
  </si>
  <si>
    <t>Res_ResTot_BeY</t>
  </si>
  <si>
    <t>Res_IndE_BeY</t>
  </si>
  <si>
    <t>Res_Eom_BeY</t>
  </si>
  <si>
    <t>Res_RTv_BeY</t>
  </si>
  <si>
    <t>Res_SAdm_BeY</t>
  </si>
  <si>
    <t>Res_FPTot_BeY</t>
  </si>
  <si>
    <t>Res_PGG_BeY</t>
  </si>
  <si>
    <t>Res_RiU_BeY</t>
  </si>
  <si>
    <t>Res_SDTot_BeY</t>
  </si>
  <si>
    <t>Res_SFR_BeY</t>
  </si>
  <si>
    <t>Res_SGP_BeY</t>
  </si>
  <si>
    <t>Res_GLP_BeY</t>
  </si>
  <si>
    <t>Res_AdmV_BeY</t>
  </si>
  <si>
    <t>Res_AFp_BeY</t>
  </si>
  <si>
    <t>Res_MGd_BeY</t>
  </si>
  <si>
    <t>Res_Okap_BeY</t>
  </si>
  <si>
    <t>Res_Pas_BeY</t>
  </si>
  <si>
    <t>Res_RfSTot_BeY</t>
  </si>
  <si>
    <t>Res_ROA_BeY</t>
  </si>
  <si>
    <t>Res_Rug_BeY</t>
  </si>
  <si>
    <t>Res_SB_BeY</t>
  </si>
  <si>
    <t>Res_SETot_BeY</t>
  </si>
  <si>
    <t>Res_iaTot_BeY</t>
  </si>
  <si>
    <t>Res_IndA_BeY</t>
  </si>
  <si>
    <t>Res_IndT_BeY</t>
  </si>
  <si>
    <t>Res_Kurs_BeY</t>
  </si>
  <si>
    <t>Res_LP_BeY</t>
  </si>
  <si>
    <t>Res_LPTot_BeY</t>
  </si>
  <si>
    <t>Res_SGEh_BeY</t>
  </si>
  <si>
    <t>Res_Oia_BeY</t>
  </si>
  <si>
    <t>Res_Aom_BeY</t>
  </si>
  <si>
    <t>Res_BM_BeY</t>
  </si>
  <si>
    <t>Res_PMTot_BeY</t>
  </si>
  <si>
    <t>Res_DTot_BeY</t>
  </si>
  <si>
    <t>Res_Ekia_BeY</t>
  </si>
  <si>
    <t>Res_Fm_BeY</t>
  </si>
  <si>
    <t>Res_SAF_BeY</t>
  </si>
  <si>
    <t>Res_SEom_BeY</t>
  </si>
  <si>
    <t>Res_SBP_BeY</t>
  </si>
  <si>
    <t>Res_YTot_BeY</t>
  </si>
  <si>
    <t>Res_UbY_BeY</t>
  </si>
  <si>
    <t>Res_SMG_BeY</t>
  </si>
  <si>
    <t>Res_Xind_BeY</t>
  </si>
  <si>
    <t>Res_SRm_BeY</t>
  </si>
  <si>
    <t>Res_SPTot_BeY</t>
  </si>
  <si>
    <t>Res_SPh_BeY</t>
  </si>
  <si>
    <t>Res_SSU_BeY</t>
  </si>
  <si>
    <t>Res_SUE_BeY</t>
  </si>
  <si>
    <t>Res_SPGG_BeY</t>
  </si>
  <si>
    <t>Res_SRTot_BeY</t>
  </si>
  <si>
    <t>Res_Xomk_BeY</t>
  </si>
  <si>
    <t>Res_SFRm_BeY</t>
  </si>
  <si>
    <t>Bal_AkPa_ALTot</t>
  </si>
  <si>
    <t>Bal_AkPa_AkX</t>
  </si>
  <si>
    <t>Bal_AkPa_AkSf</t>
  </si>
  <si>
    <t>Bal_AkPa_AGk</t>
  </si>
  <si>
    <t>Bal_AkPa_OKap</t>
  </si>
  <si>
    <t>Bal_AkPa_ObL</t>
  </si>
  <si>
    <t>Bal_AkPa_AktTot</t>
  </si>
  <si>
    <t>Bal_AkPa_AkXTot</t>
  </si>
  <si>
    <t>Bal_AkPa_LBe</t>
  </si>
  <si>
    <t>Bal_AkPa_invAn</t>
  </si>
  <si>
    <t>Bal_AkPa_iEjd</t>
  </si>
  <si>
    <t>Bal_AkPa_iakTot</t>
  </si>
  <si>
    <t>Bal_AkPa_iakTM</t>
  </si>
  <si>
    <t>Bal_AkPa_HMrp</t>
  </si>
  <si>
    <t>Bal_AkPa_HGTot</t>
  </si>
  <si>
    <t>Bal_AkPa_HFTot</t>
  </si>
  <si>
    <t>Bal_AkPa_HFiTot</t>
  </si>
  <si>
    <t>Bal_AkPa_HBP</t>
  </si>
  <si>
    <t>Bal_AkPa_GY</t>
  </si>
  <si>
    <t>Bal_AkPa_GTv</t>
  </si>
  <si>
    <t>Bal_AkPa_GTot</t>
  </si>
  <si>
    <t>Bal_AkPa_GKre</t>
  </si>
  <si>
    <t>Bal_AkPa_GGf</t>
  </si>
  <si>
    <t>Bal_AkPa_GfTot</t>
  </si>
  <si>
    <t>Bal_AkPa_GfEh</t>
  </si>
  <si>
    <t>Bal_AkPa_GDF</t>
  </si>
  <si>
    <t>Bal_AkPa_FUb</t>
  </si>
  <si>
    <t>Bal_AkPa_FmLi</t>
  </si>
  <si>
    <t>Bal_AkPa_FinTot</t>
  </si>
  <si>
    <t>Bal_AkPa_EkTot</t>
  </si>
  <si>
    <t>Bal_AkPa_EhS</t>
  </si>
  <si>
    <t>Bal_AkPa_invTot</t>
  </si>
  <si>
    <t>Bal_AkPa_Kapa</t>
  </si>
  <si>
    <t>Bal_AkPa_Dm</t>
  </si>
  <si>
    <t>Bal_AkPa_KapAv</t>
  </si>
  <si>
    <t>Bal_AkPa_KapTv</t>
  </si>
  <si>
    <t>Bal_AkPa_AVTot</t>
  </si>
  <si>
    <t>Bal_AkPa_LPTot</t>
  </si>
  <si>
    <t>Bal_AkPa_MATot</t>
  </si>
  <si>
    <t>Bal_AkPa_ASa</t>
  </si>
  <si>
    <t>Bal_AkPa_MrpTot</t>
  </si>
  <si>
    <t>Bal_AkPa_AnLk</t>
  </si>
  <si>
    <t>Bal_AkPa_XG</t>
  </si>
  <si>
    <t>Bal_AkPa_TTv</t>
  </si>
  <si>
    <t>Bal_AkPa_PapTot</t>
  </si>
  <si>
    <t>Bal_AkPa_Sif</t>
  </si>
  <si>
    <t>Bal_AkPa_TFv</t>
  </si>
  <si>
    <t>Bal_AkPa_TrL</t>
  </si>
  <si>
    <t>Bal_AkPa_XHen</t>
  </si>
  <si>
    <t>Bal_AkPa_Xinv</t>
  </si>
  <si>
    <t>Bal_AkPa_TTot</t>
  </si>
  <si>
    <t>Bal_AkPa_PasTot</t>
  </si>
  <si>
    <t>Bal_AkPa_RmS</t>
  </si>
  <si>
    <t>Bal_AkPa_XPap</t>
  </si>
  <si>
    <t>Bal_AkPa_USf</t>
  </si>
  <si>
    <t>Bal_AkPa_TDFTot</t>
  </si>
  <si>
    <t>Bal_AkPa_PUd</t>
  </si>
  <si>
    <t>Bal_AkPa_TFtM</t>
  </si>
  <si>
    <t>Bal_AkPa_XTh</t>
  </si>
  <si>
    <t>Bal_AkPa_Xud</t>
  </si>
  <si>
    <t>Bal_AkPa_ResTot</t>
  </si>
  <si>
    <t>Bal_AkPa_Pap</t>
  </si>
  <si>
    <t>Bal_AkPa_USa</t>
  </si>
  <si>
    <t>Bal_AkPa_Phs</t>
  </si>
  <si>
    <t>Bal_AkPa_OvUn</t>
  </si>
  <si>
    <t>Bal_AkPa_KoBp</t>
  </si>
  <si>
    <t>Bal_AkPa_inBp</t>
  </si>
  <si>
    <t>Bal_AkPa_AnKi</t>
  </si>
  <si>
    <t>Bal_AkPa_AkMB</t>
  </si>
  <si>
    <t>Bal_AkPa_OhL</t>
  </si>
  <si>
    <t>Bal_AkPa_OgL</t>
  </si>
  <si>
    <t>Bal_AkPa_KonG</t>
  </si>
  <si>
    <t>Bal_AkPa_OEm</t>
  </si>
  <si>
    <t>Bal_AkPa_iKre</t>
  </si>
  <si>
    <t>Bal_AkPa_iak</t>
  </si>
  <si>
    <t>Bal_AkPa_Gfx</t>
  </si>
  <si>
    <t>Bal_AkPa_GfPh</t>
  </si>
  <si>
    <t>Bal_AkPa_GfLP</t>
  </si>
  <si>
    <t>Bal_AkPa_Gfdep</t>
  </si>
  <si>
    <t>Bal_AkPa_Gfd</t>
  </si>
  <si>
    <t>Bal_AkPa_GAv</t>
  </si>
  <si>
    <t>Bal_AkPa_Dejd</t>
  </si>
  <si>
    <t>Bal_AkPa_AVUE</t>
  </si>
  <si>
    <t>Bal_AkPa_AVSB</t>
  </si>
  <si>
    <t>Bal_AkPa_MOF</t>
  </si>
  <si>
    <t>Bal_AkPa_UAv</t>
  </si>
  <si>
    <t>Bal_AkPa_TAv</t>
  </si>
  <si>
    <t>Bal_AkPa_XVr</t>
  </si>
  <si>
    <t>Bal_AkPa_UdG</t>
  </si>
  <si>
    <t>Bal_AkPa_TFm</t>
  </si>
  <si>
    <t>Bal_AkPa_VeH</t>
  </si>
  <si>
    <t>Bal_AkPa_PLF</t>
  </si>
  <si>
    <t>Bal_AkPa_RmGp</t>
  </si>
  <si>
    <t>Bal_AkPa_RMrp</t>
  </si>
  <si>
    <t>Bal_AkPa_UTv</t>
  </si>
  <si>
    <t>Bal_AkPa_XH</t>
  </si>
  <si>
    <t>Bal_AkPa_FmS</t>
  </si>
  <si>
    <t>Bal_AkPa_Mi</t>
  </si>
  <si>
    <t>regnper</t>
  </si>
  <si>
    <t>regnr</t>
  </si>
  <si>
    <t>REPORTERNAME</t>
  </si>
  <si>
    <t>Lph_TiAk_pTot</t>
  </si>
  <si>
    <t>Lph_TiRi_pTot</t>
  </si>
  <si>
    <t>Lph_BM_pTot</t>
  </si>
  <si>
    <t>Lph_TiOm_pTot</t>
  </si>
  <si>
    <t>Lph_VrU_pTot</t>
  </si>
  <si>
    <t>Lph_LhP_pTot</t>
  </si>
  <si>
    <t>Lph_Rhx_pTot</t>
  </si>
  <si>
    <t>Lph_RHP_pTot</t>
  </si>
  <si>
    <t>Lph_FHTot_pTot</t>
  </si>
  <si>
    <t>Lph_RHU_pTot</t>
  </si>
  <si>
    <t>Lph_BPu_pTot</t>
  </si>
  <si>
    <t>Lph_FpHTot_pTot</t>
  </si>
  <si>
    <t>Lph_KBP_pTot</t>
  </si>
  <si>
    <t>Lph_FmU_pTot</t>
  </si>
  <si>
    <t>Lph_LPU_pTot</t>
  </si>
  <si>
    <t>Lph_FPy_pTot</t>
  </si>
  <si>
    <t>Lph_FmP_pTot</t>
  </si>
  <si>
    <t>Lph_VrP_pTot</t>
  </si>
  <si>
    <t>Lph_Fphx_pTot</t>
  </si>
  <si>
    <t>AP Pension Livsforsikringsaktieselskab</t>
  </si>
  <si>
    <t>Danica Pension, Livsforsikringsaktieselskab</t>
  </si>
  <si>
    <t>Forsikrings-Aktieselskabet ALKA Liv II</t>
  </si>
  <si>
    <t>Forsikringsselskabet Alm. Brand Liv og Pension A/S</t>
  </si>
  <si>
    <t>Industriens Pensionsforsikring A/S</t>
  </si>
  <si>
    <t>Nordea Liv &amp; Pension, livsforsikringsselskab A/S</t>
  </si>
  <si>
    <t>Norli Pension Livsforsikring A/S</t>
  </si>
  <si>
    <t>Nykredit Livsforsikring A/S</t>
  </si>
  <si>
    <t>PFA PENSION, FORSIKRINGSAKTIESELSKAB.</t>
  </si>
  <si>
    <t>PKA+Pension forsikringsselskab A/S</t>
  </si>
  <si>
    <t>PenSam Liv forsikringsaktieselskab</t>
  </si>
  <si>
    <t>PensionDanmark Pensionsforsikringsaktieselskab</t>
  </si>
  <si>
    <t>Skandia Link Livsforsikring A/S</t>
  </si>
  <si>
    <t>Topdanmark Livsforsikring A/S</t>
  </si>
  <si>
    <t>Tryg Livsforsikring A/S</t>
  </si>
  <si>
    <t>Arkitekternes Pensionskasse</t>
  </si>
  <si>
    <t>Danske civil- og akademiingeniørers Pensionskasse</t>
  </si>
  <si>
    <t>Juristernes &amp; Økonomernes Pensionskasse</t>
  </si>
  <si>
    <t>LÆGERNES PENSION - pensionskassen for læger</t>
  </si>
  <si>
    <t>MP PENSION - PENSIONSKASSEN FOR MAGISTRE &amp; PSYKOLOGER</t>
  </si>
  <si>
    <t>PENSIONSKASSEN FOR SOCIALRÅDGIVERE , SOCIALPÆDAGOGER OG KONTORPERSONALE</t>
  </si>
  <si>
    <t>Pensionskassen PenSam</t>
  </si>
  <si>
    <t>Pensionskassen for Farmakonomer</t>
  </si>
  <si>
    <t>Pensionskassen for Jordbrugsakademikere og Dyrlæger</t>
  </si>
  <si>
    <t>Pensionskassen for Sundhedsfaglige</t>
  </si>
  <si>
    <t>Pensionskassen for Sygeplejersker og Lægesekretærer</t>
  </si>
  <si>
    <t>Pensionskassen for teknikum- og diplomingeniører</t>
  </si>
  <si>
    <t>Tilbage til indholdsfortegnelsen</t>
  </si>
  <si>
    <t>Tabel 1.1 Resultatopgørelse</t>
  </si>
  <si>
    <t>Tabel 1.2 Balance</t>
  </si>
  <si>
    <t>1.000 kr. /antal</t>
  </si>
  <si>
    <t>Livsforsikrings-
kontrakter tegnet uden for ansættelsesforhold</t>
  </si>
  <si>
    <t>Livsforsikrings-
kontrakter tegnet som led i et ansættelsesforhold</t>
  </si>
  <si>
    <t>Gruppeliv</t>
  </si>
  <si>
    <t>Direkte forsikring</t>
  </si>
  <si>
    <t>Løbende præmier/bidrag</t>
  </si>
  <si>
    <t>LuA</t>
  </si>
  <si>
    <t>LiA</t>
  </si>
  <si>
    <t>GL</t>
  </si>
  <si>
    <t>Lpb</t>
  </si>
  <si>
    <t>Engangspræmier/bidrag</t>
  </si>
  <si>
    <t>Epb</t>
  </si>
  <si>
    <t>I alt (1 + 2)</t>
  </si>
  <si>
    <t>DFtot</t>
  </si>
  <si>
    <t>Heraf</t>
  </si>
  <si>
    <t>Livsforsikringskontrakter med ret til bonus</t>
  </si>
  <si>
    <t>LmB</t>
  </si>
  <si>
    <t>Livsforsikringskontrakter uden ret til bonus</t>
  </si>
  <si>
    <t>LuB</t>
  </si>
  <si>
    <t>Unit-linked kontrakter med garanti om minimumsforrentning</t>
  </si>
  <si>
    <t>UmG</t>
  </si>
  <si>
    <t>Unit-linked kontrakter uden garanti om minimumsforrentning</t>
  </si>
  <si>
    <t>UuG</t>
  </si>
  <si>
    <t>Antal forsikringskontrakter</t>
  </si>
  <si>
    <t>AFk</t>
  </si>
  <si>
    <t>Direkte livsforsikrings-
kontrakter i alt</t>
  </si>
  <si>
    <t>Heraf forsikrings-
kontrakter</t>
  </si>
  <si>
    <t>Heraf investerings-
kontrakter</t>
  </si>
  <si>
    <t>Indirekte livsforsikrings-
kontrakter</t>
  </si>
  <si>
    <t>DLtot</t>
  </si>
  <si>
    <t>HF</t>
  </si>
  <si>
    <t>Hi</t>
  </si>
  <si>
    <t>idL</t>
  </si>
  <si>
    <t>Ltot</t>
  </si>
  <si>
    <t>Summer ved død</t>
  </si>
  <si>
    <t>SumD</t>
  </si>
  <si>
    <t>Summer ved invaliditet</t>
  </si>
  <si>
    <t>Sumi</t>
  </si>
  <si>
    <t>Summer ved udløb</t>
  </si>
  <si>
    <t>SumU</t>
  </si>
  <si>
    <t>Pensions- og renteydelser</t>
  </si>
  <si>
    <t>PRy</t>
  </si>
  <si>
    <t>Tilbagekøb/udtrædelsesgodtgørelser</t>
  </si>
  <si>
    <t>TUg</t>
  </si>
  <si>
    <t>Kontant udbetalte bonusbeløb</t>
  </si>
  <si>
    <t>KUB</t>
  </si>
  <si>
    <t>Forsikringspræmier</t>
  </si>
  <si>
    <t>Fop</t>
  </si>
  <si>
    <t>Udgifter til revalidering og sygebehandling</t>
  </si>
  <si>
    <t>URS</t>
  </si>
  <si>
    <t>Forsikringssummer ved kritisk sygdom</t>
  </si>
  <si>
    <t>SumK</t>
  </si>
  <si>
    <t>I alt (1 + 2 + 3 + 4 + 5 + 6 + 7 + 8 + 9)</t>
  </si>
  <si>
    <t>Heraf forsikrings-kontrakter med ret til bonus</t>
  </si>
  <si>
    <t>Heraf forsikrings-
kontrakter uden ret til bonus</t>
  </si>
  <si>
    <t>Heraf investerings-
kontrakter med ret til bonus</t>
  </si>
  <si>
    <t>Heraf investerings-
kontrakter uden ret til bonus</t>
  </si>
  <si>
    <t>I alt</t>
  </si>
  <si>
    <t>DL</t>
  </si>
  <si>
    <t>FmB</t>
  </si>
  <si>
    <t>FuB</t>
  </si>
  <si>
    <t>imB</t>
  </si>
  <si>
    <t>iuB</t>
  </si>
  <si>
    <t>Ytot</t>
  </si>
  <si>
    <t>Beløb</t>
  </si>
  <si>
    <t>Specifikation af renter og udbytter mv.</t>
  </si>
  <si>
    <t>Renter af udlån til tilknyttede virksomheder</t>
  </si>
  <si>
    <t>RUTv</t>
  </si>
  <si>
    <t>Renter af udlån til associerede virksomheder</t>
  </si>
  <si>
    <t>RUAv</t>
  </si>
  <si>
    <t>Udbytter af kapitalandele</t>
  </si>
  <si>
    <t>UdKap</t>
  </si>
  <si>
    <t>Udbytter af investeringsforeningsandele</t>
  </si>
  <si>
    <t>Udinv</t>
  </si>
  <si>
    <t>Renteindtægter af obligationer</t>
  </si>
  <si>
    <t>RObL</t>
  </si>
  <si>
    <t>Indeksregulering af indeksobligationer</t>
  </si>
  <si>
    <t>iObL</t>
  </si>
  <si>
    <t>Renteindtægter af andele i kollektive investeringer</t>
  </si>
  <si>
    <t>RiKi</t>
  </si>
  <si>
    <t>Renteindtægter af pantesikrede udlån</t>
  </si>
  <si>
    <t>RiPU</t>
  </si>
  <si>
    <t>Renteindtægter af andre udlån</t>
  </si>
  <si>
    <t>RiXU</t>
  </si>
  <si>
    <t>Renteindtægter af indlån i kreditinstitutter</t>
  </si>
  <si>
    <t>RiKre</t>
  </si>
  <si>
    <t>Renteindtægter af genforsikringsdepoter</t>
  </si>
  <si>
    <t>RiGf</t>
  </si>
  <si>
    <t>Renteindtægter af tilgodehavender</t>
  </si>
  <si>
    <t>RiTg</t>
  </si>
  <si>
    <t>Øvrige renter og udbytter</t>
  </si>
  <si>
    <t>XRU</t>
  </si>
  <si>
    <t>I alt renter og udbytter mv. 
(1 + 2 + 3 + 4 + 5 + 6 + 7 + 8 + 9 + 10 + 11 + 12 + 13)</t>
  </si>
  <si>
    <t>RUtot</t>
  </si>
  <si>
    <t>Specifikation af kursreguleringer</t>
  </si>
  <si>
    <t>iejd</t>
  </si>
  <si>
    <t>Kap</t>
  </si>
  <si>
    <t>ifa</t>
  </si>
  <si>
    <t>Kinv</t>
  </si>
  <si>
    <t>PsU</t>
  </si>
  <si>
    <t>XU</t>
  </si>
  <si>
    <t>Afledte finansielle instrumenter</t>
  </si>
  <si>
    <t>AFi</t>
  </si>
  <si>
    <t>XReg</t>
  </si>
  <si>
    <t>I alt kursreguleringer 
(15 + 16 + 17 + 18 + 19 + 20 + 21 + 22 + 23 + 24 + 25 + 26)</t>
  </si>
  <si>
    <t>KursTot</t>
  </si>
  <si>
    <t>SRUK</t>
  </si>
  <si>
    <t>Provisioner til salgsmedarbejdere mv.</t>
  </si>
  <si>
    <t>ProS</t>
  </si>
  <si>
    <t>Provisioner til andre forsikringsselskaber</t>
  </si>
  <si>
    <t>ProF</t>
  </si>
  <si>
    <t>Personaleudgifter</t>
  </si>
  <si>
    <t>Pudg</t>
  </si>
  <si>
    <t>Administrationsvederlag</t>
  </si>
  <si>
    <t>Adm</t>
  </si>
  <si>
    <t>Husleje</t>
  </si>
  <si>
    <t>HL</t>
  </si>
  <si>
    <t>Driftsomkostninger vedrørende domicilejendomme</t>
  </si>
  <si>
    <t>Domk</t>
  </si>
  <si>
    <t>Af- og nedskrivninger</t>
  </si>
  <si>
    <t>Ans</t>
  </si>
  <si>
    <t>Andre erhvervelses- og administrationsomkostninger</t>
  </si>
  <si>
    <t>ReTv</t>
  </si>
  <si>
    <t>PGGf</t>
  </si>
  <si>
    <t>I alt forsikrings-/pensionsmæssige driftsomkostninger 
(1 + 2 + 3 + 4 + 5 + 6 + 7 + 8 + 9 + 10)</t>
  </si>
  <si>
    <t>Otot</t>
  </si>
  <si>
    <t>SDo</t>
  </si>
  <si>
    <t>1.000 kr./antal</t>
  </si>
  <si>
    <t>Personaleudgifter mv.</t>
  </si>
  <si>
    <t>Gennemsnitligt antal heltidsbeskæftigede i regnskabsåret</t>
  </si>
  <si>
    <t>GAH</t>
  </si>
  <si>
    <t>Samlede lønninger og vederlag mv.</t>
  </si>
  <si>
    <t>Løn</t>
  </si>
  <si>
    <t>Lon</t>
  </si>
  <si>
    <t>Pension</t>
  </si>
  <si>
    <t>Pen</t>
  </si>
  <si>
    <t>Andre udgifter til social sikring</t>
  </si>
  <si>
    <t>SoSi</t>
  </si>
  <si>
    <t>Afgifter beregnet på grundlag af personaleantallet eller lønsummen</t>
  </si>
  <si>
    <t>Afg</t>
  </si>
  <si>
    <t>I alt personaleudgifter mv. (2 + 3 + 4 + 5)</t>
  </si>
  <si>
    <t>PuTot</t>
  </si>
  <si>
    <t>Heraf lønninger og vederlag til</t>
  </si>
  <si>
    <t>Repræsentantskab</t>
  </si>
  <si>
    <t>Rep</t>
  </si>
  <si>
    <t>Bestyrelse</t>
  </si>
  <si>
    <t>Bes</t>
  </si>
  <si>
    <t>Direktion</t>
  </si>
  <si>
    <t>Dir</t>
  </si>
  <si>
    <t>Heraf tantieme til</t>
  </si>
  <si>
    <t>Bestyrelsen</t>
  </si>
  <si>
    <t>TaBes</t>
  </si>
  <si>
    <t>Revisionsudgifter mv.</t>
  </si>
  <si>
    <t>Samlet revisionshonorar til revisor (eller revisionsvirksomhed) for det forløbne regnskabsår</t>
  </si>
  <si>
    <t>RhTot</t>
  </si>
  <si>
    <t>Heraf for andre ydelser end revision</t>
  </si>
  <si>
    <t>XyTot</t>
  </si>
  <si>
    <t>PeRe</t>
  </si>
  <si>
    <t>1.000 kr./pct.</t>
  </si>
  <si>
    <t>Ultimo</t>
  </si>
  <si>
    <t>Gennemsnitsrenteprodukter</t>
  </si>
  <si>
    <t>Grunde og bygninger</t>
  </si>
  <si>
    <t>UL</t>
  </si>
  <si>
    <t>GGB</t>
  </si>
  <si>
    <t>Noterede kapitalandele</t>
  </si>
  <si>
    <t>GNK</t>
  </si>
  <si>
    <t>Unoterede kapitalandele</t>
  </si>
  <si>
    <t>GUK</t>
  </si>
  <si>
    <t>Kapitalandele i alt (2 + 3)</t>
  </si>
  <si>
    <t>GKtot</t>
  </si>
  <si>
    <t>Stats- og realkreditobligationer</t>
  </si>
  <si>
    <t>GSO</t>
  </si>
  <si>
    <t>Indeksobligationer</t>
  </si>
  <si>
    <t>GiO</t>
  </si>
  <si>
    <t>Kreditobligationer og emerging markets obligationer</t>
  </si>
  <si>
    <t>GKO</t>
  </si>
  <si>
    <t>Udlån mv.</t>
  </si>
  <si>
    <t>GUL</t>
  </si>
  <si>
    <t>Obligationer og udlån i alt (5 + 6 + 7 + 8)</t>
  </si>
  <si>
    <t>GouTot</t>
  </si>
  <si>
    <t>Dattervirksomheder</t>
  </si>
  <si>
    <t>Gdv</t>
  </si>
  <si>
    <t>Øvrige investeringsaktiver</t>
  </si>
  <si>
    <t>Gxi</t>
  </si>
  <si>
    <t>Afledte finansielle instrumenter til sikring af nettoændringen af aktiver og forpligtelser</t>
  </si>
  <si>
    <t>Gafi</t>
  </si>
  <si>
    <t>Markedsrenteprodukter</t>
  </si>
  <si>
    <t>MGB</t>
  </si>
  <si>
    <t>MNK</t>
  </si>
  <si>
    <t>MUK</t>
  </si>
  <si>
    <t>Kapitalandele i alt (14 + 15)</t>
  </si>
  <si>
    <t>MKtot</t>
  </si>
  <si>
    <t>MSO</t>
  </si>
  <si>
    <t>MiO</t>
  </si>
  <si>
    <t>MKO</t>
  </si>
  <si>
    <t>MUL</t>
  </si>
  <si>
    <t>Obligationer og udlån i alt (17 + 18 + 19 + 20)</t>
  </si>
  <si>
    <t>MouTot</t>
  </si>
  <si>
    <t>Mdv</t>
  </si>
  <si>
    <t>Mxi</t>
  </si>
  <si>
    <t>Mafi</t>
  </si>
  <si>
    <t>Tabel 1.3 Specifikation af livsforsikringskontakter - ydelser</t>
  </si>
  <si>
    <t>Direkte livsforsikringskontrakter</t>
  </si>
  <si>
    <t>I alt ydelser</t>
  </si>
  <si>
    <t>Tabel 1.4 Specifikation af renter og udbytter samt kursreguleringer</t>
  </si>
  <si>
    <t>Tabel 1.5 Specifikation af aktiver</t>
  </si>
  <si>
    <t>Tabel 1.6 Forsikringsmæssige driftsomkostninger</t>
  </si>
  <si>
    <t>Tabel 1.7 Personaleudgifter mv.</t>
  </si>
  <si>
    <t>felt</t>
  </si>
  <si>
    <t>skema</t>
  </si>
  <si>
    <t>LB</t>
  </si>
  <si>
    <t>LBD</t>
  </si>
  <si>
    <t>I alt livsforsikrings-kontrakter</t>
  </si>
  <si>
    <t>Tabel 1.8 Specifikation af bruttopræmier og antal forsikrede</t>
  </si>
  <si>
    <t>Tabel 2.1 Resultatopgørelse</t>
  </si>
  <si>
    <t>Tabel 2.2 Balance</t>
  </si>
  <si>
    <t>Tabel 2.4 Specifikation af renter og udbytter samt kursreguleringer</t>
  </si>
  <si>
    <t>Tabel 2.5 Specifikation af aktiver</t>
  </si>
  <si>
    <t>Tabel 2.7 Personaleudgifter mv.</t>
  </si>
  <si>
    <t>Tabel 2.8 Specifikation af medlemsbidrag og antal medlemmer</t>
  </si>
  <si>
    <t>Tabel 1.6 Pensionsmæssige driftsomkostninger</t>
  </si>
  <si>
    <t>Tabel 2.3 Specifikation af pensionsydelser</t>
  </si>
  <si>
    <t>Ordinære bidrag fra medlemmer</t>
  </si>
  <si>
    <t>Ordinære bidrag fra virksomheden</t>
  </si>
  <si>
    <t>BV</t>
  </si>
  <si>
    <t>Ekstraordinære bidrag</t>
  </si>
  <si>
    <t>EB</t>
  </si>
  <si>
    <t>Indskud fra nyindtrådte medlemmer</t>
  </si>
  <si>
    <t>iNM</t>
  </si>
  <si>
    <t>Afgivne præmier for genforsikringsdækning</t>
  </si>
  <si>
    <t>PGd</t>
  </si>
  <si>
    <t>I alt bidrag f.e.r. (1 + 2 + 3 + 4 + 5)</t>
  </si>
  <si>
    <t>BTot</t>
  </si>
  <si>
    <t>iTV</t>
  </si>
  <si>
    <t>iAV</t>
  </si>
  <si>
    <t>I alt investeringsafkast (7 + 8 + 9 + 10 + 11 + 12 + 13)</t>
  </si>
  <si>
    <t>I alt investeringsafkast efter pensionsafkastskat (14 + 15)</t>
  </si>
  <si>
    <t>iaPTot</t>
  </si>
  <si>
    <t>Udbetalte pensionsydelser</t>
  </si>
  <si>
    <t>UPy</t>
  </si>
  <si>
    <t>Ehs</t>
  </si>
  <si>
    <t>GEhs</t>
  </si>
  <si>
    <t>I alt pensionsmæssige ydelser f.e.r. (17 + 18 + 19 + 20)</t>
  </si>
  <si>
    <t>PYTot</t>
  </si>
  <si>
    <t>Ændring i pensionshensættelser</t>
  </si>
  <si>
    <t>Ændring i genforsikringsandel</t>
  </si>
  <si>
    <t>Gfa</t>
  </si>
  <si>
    <t>I alt ændring i pensionsmæssige hensættelser f.e.r. (22 + 23)</t>
  </si>
  <si>
    <t>PHTot</t>
  </si>
  <si>
    <t>Årets tilskrevne bonus</t>
  </si>
  <si>
    <t>TB</t>
  </si>
  <si>
    <t>Ændring i kollektivt bonuspotentiale</t>
  </si>
  <si>
    <t>KBp</t>
  </si>
  <si>
    <t>I alt bonus (25 + 26)</t>
  </si>
  <si>
    <t>BoTot</t>
  </si>
  <si>
    <t>Provisioner og gevinstandele fra genforsikringsvirksomheder</t>
  </si>
  <si>
    <t>I alt pensionsmæssige driftsomkostninger f.e.r. (28 + 29 + 30)</t>
  </si>
  <si>
    <t>Pensionsteknisk resultat (6 + 16 + 21 + 24 + 27 + 31)</t>
  </si>
  <si>
    <t>PtTot</t>
  </si>
  <si>
    <t>Årets resultat (32 + 33 + 34)</t>
  </si>
  <si>
    <t>Andre skatter og afgifter</t>
  </si>
  <si>
    <t>XSA</t>
  </si>
  <si>
    <t>Årets nettoresultat (35 + 36)</t>
  </si>
  <si>
    <t>ResNTot</t>
  </si>
  <si>
    <t>ReOp</t>
  </si>
  <si>
    <t>I alt investeringsaktiver (5 + 10 + 19)</t>
  </si>
  <si>
    <t>Genforsikringsandele af pensionshensættelser</t>
  </si>
  <si>
    <t>I alt genforsikringsandele af pensionsmæssige hensættelser (21 + 22)</t>
  </si>
  <si>
    <t>Tilgodehavender hos medlemmer</t>
  </si>
  <si>
    <t>TM</t>
  </si>
  <si>
    <t>TX</t>
  </si>
  <si>
    <t>I alt tilgodehavender (23 + 24 + 25 + 26 + 27)</t>
  </si>
  <si>
    <t>Udskudt pensionsafkastskat</t>
  </si>
  <si>
    <t>AuP</t>
  </si>
  <si>
    <t>I alt andre aktiver (29 + 30 + 31 + 32)</t>
  </si>
  <si>
    <t>I alt periodeafgrænsningsposter (34 + 35)</t>
  </si>
  <si>
    <t>I alt aktiver (1 + 4 + 20 + 28 + 33 + 36)</t>
  </si>
  <si>
    <t>Reserver</t>
  </si>
  <si>
    <t>Rsv</t>
  </si>
  <si>
    <t>Foreslået udbetaling til sponsorvirksomhed</t>
  </si>
  <si>
    <t>UdSv</t>
  </si>
  <si>
    <t>I alt egenkapital (38 + 39 + 40 + 41 + 42)</t>
  </si>
  <si>
    <t>Ansvarlig lånekapital</t>
  </si>
  <si>
    <t>Bonuspotentiale</t>
  </si>
  <si>
    <t>Bop</t>
  </si>
  <si>
    <t>I alt pensionshensættelser (45 + 46)</t>
  </si>
  <si>
    <t>PhTot</t>
  </si>
  <si>
    <t>Erstatningshensættelser</t>
  </si>
  <si>
    <t>Erh</t>
  </si>
  <si>
    <t>Kollektivt bonuspotentiale</t>
  </si>
  <si>
    <t>I alt pensionsmæssige hensættelser (47 + 48 + 49)</t>
  </si>
  <si>
    <t>PmHTot</t>
  </si>
  <si>
    <t>UPas</t>
  </si>
  <si>
    <t>I alt hensatte forpligtelser (51 + 52 + 53)</t>
  </si>
  <si>
    <t>Gæld i forbindelse med pensionskassevirksomhed</t>
  </si>
  <si>
    <t>GPkv</t>
  </si>
  <si>
    <t>I alt gæld (56 + 57 + 58 + 59 + 60 + 61 + 62 + 63)</t>
  </si>
  <si>
    <t>I alt passiver (43 + 44 + 50 + 54 + 55 + 64 + 65)</t>
  </si>
  <si>
    <t>1.000 kr./Antal</t>
  </si>
  <si>
    <t>Tjenestegørende 
medlemmer
Antal</t>
  </si>
  <si>
    <t>Alderspensionister Antal</t>
  </si>
  <si>
    <t>Alderspensionister
 Årlig pension</t>
  </si>
  <si>
    <t>Invalidepensionister 
Antal</t>
  </si>
  <si>
    <t>Invalidepensionister 
Årlig pension</t>
  </si>
  <si>
    <t>Pensionerede ægtefæller 
Antal</t>
  </si>
  <si>
    <t>Pensionerede ægtefæller 
Årlig pension</t>
  </si>
  <si>
    <t>Børn, der modtager 
børnepension 
Antal</t>
  </si>
  <si>
    <t>Børn, der modtager 
børnepension 
Årlig pension</t>
  </si>
  <si>
    <t>Ved begyndelsen af regnskabsåret</t>
  </si>
  <si>
    <t>ApA</t>
  </si>
  <si>
    <t>ApP</t>
  </si>
  <si>
    <t>ipA</t>
  </si>
  <si>
    <t>ipP</t>
  </si>
  <si>
    <t>PfA</t>
  </si>
  <si>
    <t>PfP</t>
  </si>
  <si>
    <t>BpA</t>
  </si>
  <si>
    <t>BpP</t>
  </si>
  <si>
    <t>BeRe</t>
  </si>
  <si>
    <t>Tilgang i regnskabsåret</t>
  </si>
  <si>
    <t>TiRe</t>
  </si>
  <si>
    <t>Reguleringer</t>
  </si>
  <si>
    <t>Reg</t>
  </si>
  <si>
    <t>Afgang: Ved overgang til pensionsydelse</t>
  </si>
  <si>
    <t>Apy</t>
  </si>
  <si>
    <t>Afgang: Ved død</t>
  </si>
  <si>
    <t>Ad</t>
  </si>
  <si>
    <t>Afgang: Af anden årsag</t>
  </si>
  <si>
    <t>AX</t>
  </si>
  <si>
    <t>Ved udgangen af regnskabsåret</t>
  </si>
  <si>
    <t>UdRe</t>
  </si>
  <si>
    <t>Gennemsnitlig antal heltidsbeskæftigede i regnskabsåret</t>
  </si>
  <si>
    <t>Htb</t>
  </si>
  <si>
    <t>USS</t>
  </si>
  <si>
    <t>Best</t>
  </si>
  <si>
    <t>TBest</t>
  </si>
  <si>
    <t>Regnskabsmæssig værdi 
Primo</t>
  </si>
  <si>
    <t>Regnskabsmæssig værdi 
Ultimo</t>
  </si>
  <si>
    <t>Nettoinvesteringer</t>
  </si>
  <si>
    <t>Grunde og bygninger, der er direkte ejet</t>
  </si>
  <si>
    <t>RvP</t>
  </si>
  <si>
    <t>RvU</t>
  </si>
  <si>
    <t>Ni</t>
  </si>
  <si>
    <t>GB</t>
  </si>
  <si>
    <t>Ejendomsaktieselskaber</t>
  </si>
  <si>
    <t>Ejd</t>
  </si>
  <si>
    <t>Grunde og bygninger i alt (1 + 2)</t>
  </si>
  <si>
    <t>GBTot</t>
  </si>
  <si>
    <t>Andre dattervirksomheder</t>
  </si>
  <si>
    <t>Xdv</t>
  </si>
  <si>
    <t>Børsnoterede danske kapitalandele</t>
  </si>
  <si>
    <t>BkaD</t>
  </si>
  <si>
    <t>Unoterede danske kapitalandele</t>
  </si>
  <si>
    <t>UkaD</t>
  </si>
  <si>
    <t>Børsnoterede udenlandske kapitalandele</t>
  </si>
  <si>
    <t>BkaU</t>
  </si>
  <si>
    <t>Unoterede udenlandske kapitalandele</t>
  </si>
  <si>
    <t>UkaU</t>
  </si>
  <si>
    <t>Øvrige kapitalandele i alt (5 + 6 + 7 + 8)</t>
  </si>
  <si>
    <t>KaTot</t>
  </si>
  <si>
    <t>Statsobligationer (Zone A)</t>
  </si>
  <si>
    <t>Sob</t>
  </si>
  <si>
    <t>Realkreditobligationer</t>
  </si>
  <si>
    <t>Rob</t>
  </si>
  <si>
    <t>iob</t>
  </si>
  <si>
    <t>Kreditobligationer investment grade</t>
  </si>
  <si>
    <t>Kobi</t>
  </si>
  <si>
    <t>Kreditobligationer non investment grade samt emerging markets obligationer</t>
  </si>
  <si>
    <t>Kobni</t>
  </si>
  <si>
    <t>Andre obligationer</t>
  </si>
  <si>
    <t>Xob</t>
  </si>
  <si>
    <t>Obligationer i alt (10 + 11 + 12 + 13 + 14 + 15)</t>
  </si>
  <si>
    <t>obTot</t>
  </si>
  <si>
    <t>Pantsikrede udlån</t>
  </si>
  <si>
    <t>Øvrige finansielle investeringsaktiver</t>
  </si>
  <si>
    <t>XFi</t>
  </si>
  <si>
    <t>Tabel 3.1 Resultatopgørelse</t>
  </si>
  <si>
    <t>Tabel 3.2 Balance</t>
  </si>
  <si>
    <t>Samlet revisionshonorar til revisor eller revisionsvirksomhed
for det forløbne regnskabsår</t>
  </si>
  <si>
    <t>Tabel 3.3 Personaleudgifter og revisionsudgifter mv.</t>
  </si>
  <si>
    <t>Tabel 3.4 Specifikation af aktiver</t>
  </si>
  <si>
    <t>Tabel 3.5 Fordeling af medlemmer</t>
  </si>
  <si>
    <t>Antal medlemmer</t>
  </si>
  <si>
    <t>0 - 49</t>
  </si>
  <si>
    <t>50 – 99</t>
  </si>
  <si>
    <t>100 – 149</t>
  </si>
  <si>
    <t>150 – 199</t>
  </si>
  <si>
    <t>200 – 249</t>
  </si>
  <si>
    <t>250 – 299</t>
  </si>
  <si>
    <t>300 – 399</t>
  </si>
  <si>
    <t>400 – 499</t>
  </si>
  <si>
    <t>Tabel 3.6 Firmapensionskasser fordelt efter medlemstal</t>
  </si>
  <si>
    <t>Antal pensionskasser</t>
  </si>
  <si>
    <t>Vælg selskab</t>
  </si>
  <si>
    <t xml:space="preserve">Regnr </t>
  </si>
  <si>
    <t>Tabel 4.1 Resultatopgørelse</t>
  </si>
  <si>
    <t>Tabel 4.2 Balance</t>
  </si>
  <si>
    <t>Livsforsikringshensættelser primo</t>
  </si>
  <si>
    <t>pTot</t>
  </si>
  <si>
    <t>LhP</t>
  </si>
  <si>
    <t>Fortjenstmargen primo</t>
  </si>
  <si>
    <t>FmP</t>
  </si>
  <si>
    <t>Forsikringsmæssige hensættelser i alt primo (1+2)</t>
  </si>
  <si>
    <t>FHTot</t>
  </si>
  <si>
    <t>Kollektivt bonuspotentiale primo</t>
  </si>
  <si>
    <t>KBP</t>
  </si>
  <si>
    <t>Akkumuleret værdiregulering primo</t>
  </si>
  <si>
    <t>VrP</t>
  </si>
  <si>
    <t>Retrospektive hensættelser primo (3 + 4 +5)</t>
  </si>
  <si>
    <t>RHP</t>
  </si>
  <si>
    <t>Tilskrivning af afkast</t>
  </si>
  <si>
    <t>TiAk</t>
  </si>
  <si>
    <t>Forsikringsydelser/pensionsydelser</t>
  </si>
  <si>
    <t>FPy</t>
  </si>
  <si>
    <t>Omkostningstillæg efter tilskrivning af omkostningsbonus</t>
  </si>
  <si>
    <t>TiOm</t>
  </si>
  <si>
    <t>Risikogevinst efter tilskrivning af risikobonus</t>
  </si>
  <si>
    <t>TiRi</t>
  </si>
  <si>
    <t>Andet</t>
  </si>
  <si>
    <t>Rhx</t>
  </si>
  <si>
    <r>
      <t>Retrospektive hensættelser ultimo (6 + 7 + 8 + 9 + 10 + 11</t>
    </r>
    <r>
      <rPr>
        <b/>
        <sz val="10"/>
        <rFont val="Verdana"/>
        <family val="2"/>
      </rPr>
      <t xml:space="preserve"> + 12</t>
    </r>
    <r>
      <rPr>
        <b/>
        <sz val="10"/>
        <color theme="1"/>
        <rFont val="Verdana"/>
        <family val="2"/>
      </rPr>
      <t>)</t>
    </r>
  </si>
  <si>
    <t>RHU</t>
  </si>
  <si>
    <t>Akkumuleret værdiregulering ultimo</t>
  </si>
  <si>
    <t>VrU</t>
  </si>
  <si>
    <t>Kollektivt bonuspotentiale ultimo</t>
  </si>
  <si>
    <t>BPu</t>
  </si>
  <si>
    <t>Fphx</t>
  </si>
  <si>
    <r>
      <t xml:space="preserve">Forsikrings-/pensionsmæssige hensættelser i alt ultimo </t>
    </r>
    <r>
      <rPr>
        <b/>
        <sz val="10"/>
        <rFont val="Verdana"/>
        <family val="2"/>
      </rPr>
      <t>(13 + 14 + 15 + 16)</t>
    </r>
  </si>
  <si>
    <t>FpHTot</t>
  </si>
  <si>
    <t>Fortjenstmargen ultimo</t>
  </si>
  <si>
    <t>FmU</t>
  </si>
  <si>
    <r>
      <t xml:space="preserve">Livsforsikrings-/pensionshensættelser ultimo </t>
    </r>
    <r>
      <rPr>
        <b/>
        <sz val="10"/>
        <rFont val="Verdana"/>
        <family val="2"/>
      </rPr>
      <t>(17 + 18)</t>
    </r>
  </si>
  <si>
    <t>LPU</t>
  </si>
  <si>
    <t>Tabel 4.3 Specifikation af de samlede livsforsikringshensættelser</t>
  </si>
  <si>
    <t>Tabel 5.1 Resultatopgørelse</t>
  </si>
  <si>
    <t>Tabel 5.2 Balance</t>
  </si>
  <si>
    <t>Tabel 4.3 Specifikation af de samlede pensionshensættelser</t>
  </si>
  <si>
    <t>Kapitel 1 - Livsforsikringsselskaber </t>
  </si>
  <si>
    <t>l</t>
  </si>
  <si>
    <t>Kapitel 2 - Tværgående pensionskasser</t>
  </si>
  <si>
    <t>Kapitel 3 - Firmapensionskasser </t>
  </si>
  <si>
    <t>Kapitel 4 - Enkeltregnskaber - livsforsikringsselskaber </t>
  </si>
  <si>
    <t>Kapitel 5 - Enkeltregnskaber - tværgående pensionskasser</t>
  </si>
  <si>
    <t>Tabel 1.1</t>
  </si>
  <si>
    <t>Tabel 1.2</t>
  </si>
  <si>
    <t>Tabel 1.3</t>
  </si>
  <si>
    <t>Tabel 1.4</t>
  </si>
  <si>
    <t>Tabel 1.5</t>
  </si>
  <si>
    <t>Tabel 1.6</t>
  </si>
  <si>
    <t>Tabel 1.7</t>
  </si>
  <si>
    <t>Tabel 1.8</t>
  </si>
  <si>
    <t>Resultatopgørelse</t>
  </si>
  <si>
    <t>Balance</t>
  </si>
  <si>
    <t>Specifikation af livsforsikringskontrakter - ydelser</t>
  </si>
  <si>
    <t>Specifikation af renter og udbytter samt kursreguleringer</t>
  </si>
  <si>
    <t>Specifikation af aktiver</t>
  </si>
  <si>
    <t>Forsikringsmæssige driftsomkostninger</t>
  </si>
  <si>
    <t>Personaleudgifter m.v.</t>
  </si>
  <si>
    <t>Specifikation af bruttopræmier og antal forsikrede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</si>
  <si>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</si>
  <si>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</si>
  <si>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</si>
  <si>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</si>
  <si>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</si>
  <si>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</si>
  <si>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</si>
  <si>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</si>
  <si>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Specifikation af pensionsydelser</t>
  </si>
  <si>
    <t>Pensionsmæssige driftsomkostninger</t>
  </si>
  <si>
    <t>Specifikation af medlemsbidrag og antal medlemmer</t>
  </si>
  <si>
    <t>Tabel 3.1</t>
  </si>
  <si>
    <t>Tabel 3.2</t>
  </si>
  <si>
    <t>Tabel 3.3</t>
  </si>
  <si>
    <t>Tabel 3.4</t>
  </si>
  <si>
    <t>Tabel 3.5</t>
  </si>
  <si>
    <t>Tabel 3.6</t>
  </si>
  <si>
    <t>Fordelt efter medlemstal</t>
  </si>
  <si>
    <t>Medlemmer</t>
  </si>
  <si>
    <t>Tabel 4.1</t>
  </si>
  <si>
    <t>Tabel 4.2</t>
  </si>
  <si>
    <t>Tabel 4.3</t>
  </si>
  <si>
    <t>Specifikation af de samlede livsforsikringshensættelser</t>
  </si>
  <si>
    <t>Tabel 5.1</t>
  </si>
  <si>
    <t>Tabel 5.2</t>
  </si>
  <si>
    <t>Tabel 5.3</t>
  </si>
  <si>
    <t>Specifikation af ændring i de samlede pensionshensættelser</t>
  </si>
  <si>
    <t>Kapitel 6 - Fortegnelser  </t>
  </si>
  <si>
    <t>Aktuarer i henhold til § 108, stk. 7, i lov om finansiel virksomhed</t>
  </si>
  <si>
    <t>Aktuarer i henhold til § 26 i lov om tilsyn med firmapensionskasser</t>
  </si>
  <si>
    <t>Tabel 6.1</t>
  </si>
  <si>
    <t>Tabel 6.2</t>
  </si>
  <si>
    <t>Kapitel 7 - Register</t>
  </si>
  <si>
    <t>Bilag 7.1</t>
  </si>
  <si>
    <t>Register over livsforsikringsselskaber, tværgående pensionskasser og firmapensionskasser</t>
  </si>
  <si>
    <t>Livsforsikringsselskaber</t>
  </si>
  <si>
    <t>Bo Søndergaard</t>
  </si>
  <si>
    <t>Rikke Sylow Francis</t>
  </si>
  <si>
    <t>Jesper Brohus</t>
  </si>
  <si>
    <t>Charlotte Markussen</t>
  </si>
  <si>
    <t>Per Myglegård Andersen</t>
  </si>
  <si>
    <t>Jens-Peder Vinkler</t>
  </si>
  <si>
    <t>Peter Holm Nielsen</t>
  </si>
  <si>
    <t>Flemming Windfeld</t>
  </si>
  <si>
    <t>Anders Håkonsson</t>
  </si>
  <si>
    <t>Martin Teilmann Melchior</t>
  </si>
  <si>
    <t>Tværgående pensionskasser</t>
  </si>
  <si>
    <t>David Melchior</t>
  </si>
  <si>
    <t>Frank Cederbye</t>
  </si>
  <si>
    <t>Merete Lykke Rasmussen</t>
  </si>
  <si>
    <t>Søren Andersen</t>
  </si>
  <si>
    <t>Carsten Niemann</t>
  </si>
  <si>
    <t>Cerestar Scandinavia's Pensionskasse</t>
  </si>
  <si>
    <t>Ford Motor Company's Pensionskasse</t>
  </si>
  <si>
    <t>Kreditforeningen Danmarks Pensionsafviklingskasse</t>
  </si>
  <si>
    <t>Københavns Havns Pensionskasse</t>
  </si>
  <si>
    <t>Nykredits Afviklingspensionskasse</t>
  </si>
  <si>
    <t>Pensionskassen for direktører i nogle med Sparekassen Bikuben fusionerede sparekasser</t>
  </si>
  <si>
    <t>Pensionskassen for Direktører i Sparekassen SDS (under afvikling)</t>
  </si>
  <si>
    <t>Pensionskassen under Alm. Brand A/S (Pensionsafviklingskasse)</t>
  </si>
  <si>
    <t>Peter Melchior</t>
  </si>
  <si>
    <t>TDC Pensionskasse</t>
  </si>
  <si>
    <t>Mogens Andersen</t>
  </si>
  <si>
    <t>Jens Muff Wissing</t>
  </si>
  <si>
    <t>Steen Ragn</t>
  </si>
  <si>
    <t>Niklas Lindholm</t>
  </si>
  <si>
    <t>Ivan Toftegaard Carlsen</t>
  </si>
  <si>
    <t>Nicolai Jonas Maltesen</t>
  </si>
  <si>
    <t>PFA Pension, Forsikringsaktieselskab</t>
  </si>
  <si>
    <t>Lægernes Pension - pensionskassen for læger</t>
  </si>
  <si>
    <t>Danmarks Nationalbanks Pensionskasse under afvikling</t>
  </si>
  <si>
    <t>Danske Banks pensionskasse for førtidspensionister</t>
  </si>
  <si>
    <t>IBM Pensionsfond (pensionskasse)</t>
  </si>
  <si>
    <t>Pensionsafviklingskassen for Købstædernes almindelige Brandforsikring</t>
  </si>
  <si>
    <t>SAS Pilot &amp; Navigatør Pensionskasse</t>
  </si>
  <si>
    <t>Bo Normannn Rasmussen</t>
  </si>
  <si>
    <t>Lasse Geert jensen</t>
  </si>
  <si>
    <t>Pensionskasser</t>
  </si>
  <si>
    <t>Firmapensionskasser</t>
  </si>
  <si>
    <t>CVR-nr.</t>
  </si>
  <si>
    <t>Anm.: Grønlandske selskaber indgår ikke i ovenstående bilag samt i statistikkerne</t>
  </si>
  <si>
    <t>Pædagogernes Pension - pensionskassen for pædagoger</t>
  </si>
  <si>
    <t>Livsforsikringsselskaber: Statistisk materiale 2017</t>
  </si>
  <si>
    <t>Danica Pensionsforsikring A/S</t>
  </si>
  <si>
    <t>LÆRERNES PENSION, FORSIKRINGSAKTIESELSKAB</t>
  </si>
  <si>
    <t>SAMPENSION LIVSFORSIKRING A/S</t>
  </si>
  <si>
    <t>Lærernes Pension, Forsikringsaktieselskab</t>
  </si>
  <si>
    <t>MP Pension - Pensionskassen for magistre &amp; psykologer</t>
  </si>
  <si>
    <t>Pensionskassen for socialrådgivere, socialpædagoger og kontorpersonale</t>
  </si>
  <si>
    <t>Pensionskassen for funktionærer ansat i Roskilde Sparekasse (afviklingskasse)</t>
  </si>
  <si>
    <t>Pensionskassen for tjenestemænd i det Classenske Fideicommis (afviklingskasse)</t>
  </si>
  <si>
    <t>Xerox pensionskasse under afvikling</t>
  </si>
  <si>
    <t>Tabel 6.1 Fortegnelse pr. 31. december 2017 over aktuarer ansat i henhold til § 108, stk. 7 i lov om finansiel virksomhed</t>
  </si>
  <si>
    <t>Line Orbán Dahlbæk</t>
  </si>
  <si>
    <t>Lægernes Pension - Pensionskassen for læger</t>
  </si>
  <si>
    <t>Tabel 6.2 Fortegnelse pr. 31. december 2017 over aktuarer ansat i henhold til § 26 i lov om tilsyn med firmapensionskasser</t>
  </si>
  <si>
    <t>Velliv, Pension &amp; Livsforsikring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</si>
</sst>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sz val="10"/>
      <name val="Verdana"/>
      <family val="2"/>
    </font>
    <font>
      <b/>
      <sz val="16"/>
      <color rgb="FF990000"/>
      <name val="Constantia"/>
      <family val="1"/>
    </font>
    <font>
      <b/>
      <sz val="8"/>
      <name val="Verdana"/>
      <family val="2"/>
    </font>
    <font>
      <i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</font>
    <font>
      <b/>
      <sz val="24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rgb="FF990000"/>
      <name val="Calibri"/>
      <family val="2"/>
    </font>
    <font>
      <sz val="10.5"/>
      <color rgb="FF000000"/>
      <name val="Arial"/>
      <family val="2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sz val="10.5"/>
      <color theme="1"/>
      <name val="Arial"/>
      <family val="2"/>
    </font>
    <font>
      <i/>
      <sz val="9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5">
    <xf numFmtId="0" fontId="0" fillId="0" borderId="0"/>
    <xf numFmtId="0" fontId="3" fillId="4" borderId="2">
      <alignment horizontal="left" vertical="center" wrapText="1"/>
    </xf>
    <xf numFmtId="0" fontId="4" fillId="4" borderId="2">
      <alignment horizontal="left" vertical="center" wrapText="1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3" fillId="4" borderId="2" xfId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5" borderId="0" xfId="0" applyFill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quotePrefix="1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0" xfId="0" quotePrefix="1"/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0" fillId="6" borderId="0" xfId="0" applyFill="1"/>
    <xf numFmtId="0" fontId="9" fillId="6" borderId="0" xfId="0" applyNumberFormat="1" applyFont="1" applyFill="1" applyAlignment="1"/>
    <xf numFmtId="0" fontId="9" fillId="0" borderId="0" xfId="0" applyNumberFormat="1" applyFont="1" applyAlignment="1"/>
    <xf numFmtId="0" fontId="0" fillId="0" borderId="0" xfId="0" applyAlignment="1"/>
    <xf numFmtId="3" fontId="10" fillId="6" borderId="0" xfId="0" applyNumberFormat="1" applyFont="1" applyFill="1" applyAlignment="1"/>
    <xf numFmtId="3" fontId="10" fillId="0" borderId="0" xfId="0" applyNumberFormat="1" applyFont="1" applyAlignment="1"/>
    <xf numFmtId="3" fontId="11" fillId="6" borderId="0" xfId="0" applyNumberFormat="1" applyFont="1" applyFill="1" applyAlignment="1">
      <alignment horizontal="center" wrapText="1"/>
    </xf>
    <xf numFmtId="3" fontId="11" fillId="0" borderId="0" xfId="0" applyNumberFormat="1" applyFont="1" applyAlignment="1">
      <alignment horizontal="center" wrapText="1"/>
    </xf>
    <xf numFmtId="0" fontId="0" fillId="0" borderId="0" xfId="0" applyAlignment="1">
      <alignment horizontal="right" wrapText="1"/>
    </xf>
    <xf numFmtId="3" fontId="12" fillId="6" borderId="0" xfId="0" applyNumberFormat="1" applyFont="1" applyFill="1" applyAlignment="1">
      <alignment wrapText="1"/>
    </xf>
    <xf numFmtId="3" fontId="12" fillId="0" borderId="0" xfId="0" applyNumberFormat="1" applyFont="1" applyAlignment="1">
      <alignment wrapText="1"/>
    </xf>
    <xf numFmtId="0" fontId="0" fillId="0" borderId="0" xfId="0"/>
    <xf numFmtId="0" fontId="6" fillId="6" borderId="1" xfId="0" applyFont="1" applyFill="1" applyBorder="1" applyAlignment="1">
      <alignment horizontal="center"/>
    </xf>
    <xf numFmtId="0" fontId="14" fillId="7" borderId="0" xfId="0" applyFont="1" applyFill="1" applyBorder="1"/>
    <xf numFmtId="0" fontId="15" fillId="7" borderId="0" xfId="0" applyFont="1" applyFill="1" applyBorder="1"/>
    <xf numFmtId="0" fontId="9" fillId="8" borderId="0" xfId="0" applyFont="1" applyFill="1" applyBorder="1"/>
    <xf numFmtId="0" fontId="14" fillId="8" borderId="0" xfId="0" applyFont="1" applyFill="1" applyBorder="1"/>
    <xf numFmtId="0" fontId="16" fillId="8" borderId="0" xfId="0" applyFont="1" applyFill="1" applyBorder="1" applyAlignment="1">
      <alignment horizontal="right" vertical="center"/>
    </xf>
    <xf numFmtId="0" fontId="18" fillId="8" borderId="0" xfId="3" applyFont="1" applyFill="1" applyBorder="1" applyAlignment="1" applyProtection="1"/>
    <xf numFmtId="3" fontId="0" fillId="0" borderId="1" xfId="0" applyNumberFormat="1" applyBorder="1" applyAlignment="1">
      <alignment horizontal="right" vertical="center" indent="5"/>
    </xf>
    <xf numFmtId="0" fontId="17" fillId="3" borderId="0" xfId="3" applyFill="1" applyAlignment="1" applyProtection="1"/>
    <xf numFmtId="0" fontId="19" fillId="3" borderId="0" xfId="0" applyFont="1" applyFill="1"/>
    <xf numFmtId="0" fontId="0" fillId="6" borderId="0" xfId="0" applyFill="1" applyBorder="1"/>
    <xf numFmtId="0" fontId="9" fillId="6" borderId="0" xfId="0" applyFont="1" applyFill="1" applyBorder="1"/>
    <xf numFmtId="0" fontId="21" fillId="6" borderId="0" xfId="0" applyFont="1" applyFill="1" applyBorder="1"/>
    <xf numFmtId="0" fontId="22" fillId="6" borderId="0" xfId="0" applyFont="1" applyFill="1" applyBorder="1"/>
    <xf numFmtId="0" fontId="22" fillId="6" borderId="0" xfId="0" applyFont="1" applyFill="1" applyBorder="1" applyAlignment="1">
      <alignment vertical="top" wrapText="1"/>
    </xf>
    <xf numFmtId="0" fontId="22" fillId="6" borderId="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0" xfId="0"/>
    <xf numFmtId="0" fontId="2" fillId="3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3" fillId="4" borderId="2" xfId="1">
      <alignment horizontal="left" vertical="center" wrapText="1"/>
    </xf>
    <xf numFmtId="0" fontId="17" fillId="0" borderId="0" xfId="3" applyAlignment="1" applyProtection="1"/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3" fillId="4" borderId="6" xfId="1" applyBorder="1">
      <alignment horizontal="left" vertical="center" wrapText="1"/>
    </xf>
    <xf numFmtId="0" fontId="3" fillId="4" borderId="4" xfId="1" applyBorder="1">
      <alignment horizontal="left" vertical="center" wrapText="1"/>
    </xf>
    <xf numFmtId="0" fontId="3" fillId="4" borderId="7" xfId="1" applyBorder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/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</cellXfs>
  <cellStyles count="5">
    <cellStyle name="F-TableDescription" xfId="1"/>
    <cellStyle name="F-Title" xfId="2"/>
    <cellStyle name="Link" xfId="3" builtinId="8"/>
    <cellStyle name="Link 2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1381125</xdr:colOff>
      <xdr:row>0</xdr:row>
      <xdr:rowOff>85725</xdr:rowOff>
    </xdr:from>
    <xdr:to>
      <xdr:col>3</xdr:col>
      <xdr:colOff>3305175</xdr:colOff>
      <xdr:row>3</xdr:row>
      <xdr:rowOff>171450</xdr:rowOff>
    </xdr:to>
    <xdr:pic>
      <xdr:nvPicPr>
        <xdr:cNvPr id="2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85725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4"/>
    <pageSetUpPr fitToPage="1"/>
  </sheetPr>
  <dimension ref="A1:E69"/>
  <sheetViews>
    <sheetView showGridLines="0" tabSelected="1" workbookViewId="0"/>
  </sheetViews>
  <sheetFormatPr defaultColWidth="0" defaultRowHeight="15" zeroHeight="1" x14ac:dyDescent="0.25"/>
  <cols>
    <col min="1" max="1" width="2.7109375" customWidth="1"/>
    <col min="2" max="2" width="9.140625" customWidth="1"/>
    <col min="3" max="3" width="9.140625" style="37" customWidth="1"/>
    <col min="4" max="4" width="94.5703125" bestFit="1" customWidth="1"/>
    <col min="5" max="5" width="3.85546875" customWidth="1"/>
    <col min="6" max="16384" width="9.140625" hidden="1"/>
  </cols>
  <sheetData>
    <row r="1" spans="2:4" x14ac:dyDescent="0.25">
      <c r="B1" s="39"/>
      <c r="C1" s="39"/>
      <c r="D1" s="39"/>
    </row>
    <row r="2" spans="2:4" x14ac:dyDescent="0.25">
      <c r="B2" s="39"/>
      <c r="C2" s="39"/>
      <c r="D2" s="39"/>
    </row>
    <row r="3" spans="2:4" x14ac:dyDescent="0.25">
      <c r="B3" s="39"/>
      <c r="C3" s="39"/>
      <c r="D3" s="39"/>
    </row>
    <row r="4" spans="2:4" x14ac:dyDescent="0.25">
      <c r="B4" s="39"/>
      <c r="C4" s="39"/>
      <c r="D4" s="39"/>
    </row>
    <row r="5" spans="2:4" x14ac:dyDescent="0.25">
      <c r="B5" s="39"/>
      <c r="C5" s="39"/>
      <c r="D5" s="39"/>
    </row>
    <row r="6" spans="2:4" ht="31.5" x14ac:dyDescent="0.5">
      <c r="B6" s="40" t="s">
        <v>1149</v>
      </c>
      <c r="C6" s="40"/>
      <c r="D6" s="39"/>
    </row>
    <row r="7" spans="2:4" ht="11.25" customHeight="1" x14ac:dyDescent="0.25">
      <c r="B7" s="39"/>
      <c r="C7" s="39"/>
      <c r="D7" s="39"/>
    </row>
    <row r="8" spans="2:4" ht="21" x14ac:dyDescent="0.35">
      <c r="B8" s="41" t="s">
        <v>1045</v>
      </c>
      <c r="C8" s="41"/>
      <c r="D8" s="42"/>
    </row>
    <row r="9" spans="2:4" x14ac:dyDescent="0.25">
      <c r="B9" s="43" t="s">
        <v>1046</v>
      </c>
      <c r="C9" s="46" t="s">
        <v>1051</v>
      </c>
      <c r="D9" s="47" t="s">
        <v>1059</v>
      </c>
    </row>
    <row r="10" spans="2:4" x14ac:dyDescent="0.25">
      <c r="B10" s="43" t="s">
        <v>1046</v>
      </c>
      <c r="C10" s="46" t="s">
        <v>1052</v>
      </c>
      <c r="D10" s="47" t="s">
        <v>1060</v>
      </c>
    </row>
    <row r="11" spans="2:4" x14ac:dyDescent="0.25">
      <c r="B11" s="43" t="s">
        <v>1046</v>
      </c>
      <c r="C11" s="46" t="s">
        <v>1053</v>
      </c>
      <c r="D11" s="47" t="s">
        <v>1061</v>
      </c>
    </row>
    <row r="12" spans="2:4" x14ac:dyDescent="0.25">
      <c r="B12" s="43" t="s">
        <v>1046</v>
      </c>
      <c r="C12" s="46" t="s">
        <v>1054</v>
      </c>
      <c r="D12" s="47" t="s">
        <v>1062</v>
      </c>
    </row>
    <row r="13" spans="2:4" x14ac:dyDescent="0.25">
      <c r="B13" s="43" t="s">
        <v>1046</v>
      </c>
      <c r="C13" s="46" t="s">
        <v>1055</v>
      </c>
      <c r="D13" s="47" t="s">
        <v>1063</v>
      </c>
    </row>
    <row r="14" spans="2:4" x14ac:dyDescent="0.25">
      <c r="B14" s="43" t="s">
        <v>1046</v>
      </c>
      <c r="C14" s="46" t="s">
        <v>1056</v>
      </c>
      <c r="D14" s="47" t="s">
        <v>1064</v>
      </c>
    </row>
    <row r="15" spans="2:4" x14ac:dyDescent="0.25">
      <c r="B15" s="43" t="s">
        <v>1046</v>
      </c>
      <c r="C15" s="46" t="s">
        <v>1057</v>
      </c>
      <c r="D15" s="47" t="s">
        <v>737</v>
      </c>
    </row>
    <row r="16" spans="2:4" x14ac:dyDescent="0.25">
      <c r="B16" s="43" t="s">
        <v>1046</v>
      </c>
      <c r="C16" s="46" t="s">
        <v>1058</v>
      </c>
      <c r="D16" s="47" t="s">
        <v>1066</v>
      </c>
    </row>
    <row r="17" spans="2:4" x14ac:dyDescent="0.25">
      <c r="B17" s="42"/>
      <c r="C17" s="42"/>
      <c r="D17" s="42"/>
    </row>
    <row r="18" spans="2:4" ht="21" x14ac:dyDescent="0.35">
      <c r="B18" s="41" t="s">
        <v>1047</v>
      </c>
      <c r="C18" s="41"/>
      <c r="D18" s="42"/>
    </row>
    <row r="19" spans="2:4" x14ac:dyDescent="0.25">
      <c r="B19" s="43" t="s">
        <v>1046</v>
      </c>
      <c r="C19" s="46" t="s">
        <v>1067</v>
      </c>
      <c r="D19" s="47" t="s">
        <v>1059</v>
      </c>
    </row>
    <row r="20" spans="2:4" x14ac:dyDescent="0.25">
      <c r="B20" s="43" t="s">
        <v>1046</v>
      </c>
      <c r="C20" s="46" t="s">
        <v>1068</v>
      </c>
      <c r="D20" s="47" t="s">
        <v>1060</v>
      </c>
    </row>
    <row r="21" spans="2:4" x14ac:dyDescent="0.25">
      <c r="B21" s="43" t="s">
        <v>1046</v>
      </c>
      <c r="C21" s="46" t="s">
        <v>1069</v>
      </c>
      <c r="D21" s="47" t="s">
        <v>1075</v>
      </c>
    </row>
    <row r="22" spans="2:4" x14ac:dyDescent="0.25">
      <c r="B22" s="43" t="s">
        <v>1046</v>
      </c>
      <c r="C22" s="46" t="s">
        <v>1070</v>
      </c>
      <c r="D22" s="47" t="s">
        <v>1062</v>
      </c>
    </row>
    <row r="23" spans="2:4" x14ac:dyDescent="0.25">
      <c r="B23" s="43" t="s">
        <v>1046</v>
      </c>
      <c r="C23" s="46" t="s">
        <v>1071</v>
      </c>
      <c r="D23" s="47" t="s">
        <v>1063</v>
      </c>
    </row>
    <row r="24" spans="2:4" x14ac:dyDescent="0.25">
      <c r="B24" s="43" t="s">
        <v>1046</v>
      </c>
      <c r="C24" s="46" t="s">
        <v>1072</v>
      </c>
      <c r="D24" s="47" t="s">
        <v>1076</v>
      </c>
    </row>
    <row r="25" spans="2:4" x14ac:dyDescent="0.25">
      <c r="B25" s="43" t="s">
        <v>1046</v>
      </c>
      <c r="C25" s="46" t="s">
        <v>1073</v>
      </c>
      <c r="D25" s="47" t="s">
        <v>737</v>
      </c>
    </row>
    <row r="26" spans="2:4" x14ac:dyDescent="0.25">
      <c r="B26" s="43" t="s">
        <v>1046</v>
      </c>
      <c r="C26" s="46" t="s">
        <v>1074</v>
      </c>
      <c r="D26" s="47" t="s">
        <v>1077</v>
      </c>
    </row>
    <row r="27" spans="2:4" x14ac:dyDescent="0.25">
      <c r="B27" s="42"/>
      <c r="C27" s="42"/>
      <c r="D27" s="42"/>
    </row>
    <row r="28" spans="2:4" ht="21" x14ac:dyDescent="0.35">
      <c r="B28" s="41" t="s">
        <v>1048</v>
      </c>
      <c r="C28" s="41"/>
      <c r="D28" s="42"/>
    </row>
    <row r="29" spans="2:4" x14ac:dyDescent="0.25">
      <c r="B29" s="43" t="s">
        <v>1046</v>
      </c>
      <c r="C29" s="46" t="s">
        <v>1078</v>
      </c>
      <c r="D29" s="47" t="s">
        <v>1059</v>
      </c>
    </row>
    <row r="30" spans="2:4" x14ac:dyDescent="0.25">
      <c r="B30" s="43" t="s">
        <v>1046</v>
      </c>
      <c r="C30" s="46" t="s">
        <v>1079</v>
      </c>
      <c r="D30" s="47" t="s">
        <v>1060</v>
      </c>
    </row>
    <row r="31" spans="2:4" x14ac:dyDescent="0.25">
      <c r="B31" s="43" t="s">
        <v>1046</v>
      </c>
      <c r="C31" s="46" t="s">
        <v>1080</v>
      </c>
      <c r="D31" s="47" t="s">
        <v>1065</v>
      </c>
    </row>
    <row r="32" spans="2:4" x14ac:dyDescent="0.25">
      <c r="B32" s="43" t="s">
        <v>1046</v>
      </c>
      <c r="C32" s="46" t="s">
        <v>1081</v>
      </c>
      <c r="D32" s="47" t="s">
        <v>1063</v>
      </c>
    </row>
    <row r="33" spans="2:4" x14ac:dyDescent="0.25">
      <c r="B33" s="43" t="s">
        <v>1046</v>
      </c>
      <c r="C33" s="46" t="s">
        <v>1082</v>
      </c>
      <c r="D33" s="47" t="s">
        <v>1084</v>
      </c>
    </row>
    <row r="34" spans="2:4" x14ac:dyDescent="0.25">
      <c r="B34" s="43" t="s">
        <v>1046</v>
      </c>
      <c r="C34" s="46" t="s">
        <v>1083</v>
      </c>
      <c r="D34" s="47" t="s">
        <v>1085</v>
      </c>
    </row>
    <row r="35" spans="2:4" x14ac:dyDescent="0.25">
      <c r="B35" s="42"/>
      <c r="C35" s="42"/>
      <c r="D35" s="42"/>
    </row>
    <row r="36" spans="2:4" ht="21" x14ac:dyDescent="0.35">
      <c r="B36" s="41" t="s">
        <v>1049</v>
      </c>
      <c r="C36" s="41"/>
      <c r="D36" s="42"/>
    </row>
    <row r="37" spans="2:4" x14ac:dyDescent="0.25">
      <c r="B37" s="43" t="s">
        <v>1046</v>
      </c>
      <c r="C37" s="46" t="s">
        <v>1086</v>
      </c>
      <c r="D37" s="47" t="s">
        <v>1059</v>
      </c>
    </row>
    <row r="38" spans="2:4" x14ac:dyDescent="0.25">
      <c r="B38" s="43" t="s">
        <v>1046</v>
      </c>
      <c r="C38" s="46" t="s">
        <v>1087</v>
      </c>
      <c r="D38" s="47" t="s">
        <v>1060</v>
      </c>
    </row>
    <row r="39" spans="2:4" x14ac:dyDescent="0.25">
      <c r="B39" s="43" t="s">
        <v>1046</v>
      </c>
      <c r="C39" s="46" t="s">
        <v>1088</v>
      </c>
      <c r="D39" s="47" t="s">
        <v>1089</v>
      </c>
    </row>
    <row r="40" spans="2:4" x14ac:dyDescent="0.25">
      <c r="B40" s="42"/>
      <c r="C40" s="42"/>
      <c r="D40" s="44"/>
    </row>
    <row r="41" spans="2:4" ht="21" x14ac:dyDescent="0.35">
      <c r="B41" s="41" t="s">
        <v>1050</v>
      </c>
      <c r="C41" s="41"/>
      <c r="D41" s="42"/>
    </row>
    <row r="42" spans="2:4" x14ac:dyDescent="0.25">
      <c r="B42" s="43" t="s">
        <v>1046</v>
      </c>
      <c r="C42" s="46" t="s">
        <v>1090</v>
      </c>
      <c r="D42" s="47" t="s">
        <v>1059</v>
      </c>
    </row>
    <row r="43" spans="2:4" x14ac:dyDescent="0.25">
      <c r="B43" s="43" t="s">
        <v>1046</v>
      </c>
      <c r="C43" s="46" t="s">
        <v>1091</v>
      </c>
      <c r="D43" s="47" t="s">
        <v>1060</v>
      </c>
    </row>
    <row r="44" spans="2:4" x14ac:dyDescent="0.25">
      <c r="B44" s="43" t="s">
        <v>1046</v>
      </c>
      <c r="C44" s="46" t="s">
        <v>1092</v>
      </c>
      <c r="D44" s="47" t="s">
        <v>1093</v>
      </c>
    </row>
    <row r="45" spans="2:4" x14ac:dyDescent="0.25">
      <c r="B45" s="42"/>
      <c r="C45" s="42"/>
      <c r="D45" s="42"/>
    </row>
    <row r="46" spans="2:4" ht="21" x14ac:dyDescent="0.35">
      <c r="B46" s="41" t="s">
        <v>1094</v>
      </c>
      <c r="C46" s="41"/>
      <c r="D46" s="42"/>
    </row>
    <row r="47" spans="2:4" x14ac:dyDescent="0.25">
      <c r="B47" s="43" t="s">
        <v>1046</v>
      </c>
      <c r="C47" s="46" t="s">
        <v>1097</v>
      </c>
      <c r="D47" s="47" t="s">
        <v>1095</v>
      </c>
    </row>
    <row r="48" spans="2:4" x14ac:dyDescent="0.25">
      <c r="B48" s="43" t="s">
        <v>1046</v>
      </c>
      <c r="C48" s="46" t="s">
        <v>1098</v>
      </c>
      <c r="D48" s="47" t="s">
        <v>1096</v>
      </c>
    </row>
    <row r="49" spans="2:4" x14ac:dyDescent="0.25">
      <c r="B49" s="42"/>
      <c r="C49" s="42"/>
      <c r="D49" s="42"/>
    </row>
    <row r="50" spans="2:4" ht="21" x14ac:dyDescent="0.35">
      <c r="B50" s="41" t="s">
        <v>1099</v>
      </c>
      <c r="C50" s="41"/>
      <c r="D50" s="42"/>
    </row>
    <row r="51" spans="2:4" x14ac:dyDescent="0.25">
      <c r="B51" s="43" t="s">
        <v>1046</v>
      </c>
      <c r="C51" s="46" t="s">
        <v>1100</v>
      </c>
      <c r="D51" s="47" t="s">
        <v>1101</v>
      </c>
    </row>
    <row r="52" spans="2:4" x14ac:dyDescent="0.25"/>
    <row r="53" spans="2:4" hidden="1" x14ac:dyDescent="0.25"/>
    <row r="54" spans="2:4" hidden="1" x14ac:dyDescent="0.25"/>
    <row r="55" spans="2:4" hidden="1" x14ac:dyDescent="0.25"/>
    <row r="56" spans="2:4" hidden="1" x14ac:dyDescent="0.25"/>
    <row r="57" spans="2:4" hidden="1" x14ac:dyDescent="0.25"/>
    <row r="58" spans="2:4" hidden="1" x14ac:dyDescent="0.25"/>
    <row r="59" spans="2:4" hidden="1" x14ac:dyDescent="0.25"/>
    <row r="60" spans="2:4" hidden="1" x14ac:dyDescent="0.25"/>
    <row r="61" spans="2:4" hidden="1" x14ac:dyDescent="0.25"/>
    <row r="62" spans="2:4" hidden="1" x14ac:dyDescent="0.25"/>
    <row r="63" spans="2:4" hidden="1" x14ac:dyDescent="0.25"/>
    <row r="64" spans="2: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sheetProtection algorithmName="SHA-512" hashValue="wO34yboGjCoVFxd77i52cslUiM1xkMcYmywLsMgc+JwCTbtdwYZgqEMNzd+COkkblOFUaUglRlhMSeTL2/MExA==" saltValue="oWBqguCnPEbUDjmzOz56zg==" spinCount="100000" sheet="1" objects="1" scenarios="1"/>
  <hyperlinks>
    <hyperlink ref="C9" location="'Tabel 1.1'!C1" display="Tabel 1.1"/>
    <hyperlink ref="C10" location="'Tabel 1.2'!C1" display="Tabel 1.2"/>
    <hyperlink ref="C11" location="'Tabel 1.3'!E1" display="Tabel 1.3"/>
    <hyperlink ref="C12" location="'Tabel 1.4'!C1" display="Tabel 1.4"/>
    <hyperlink ref="C13" location="'Tabel 1.5'!C1" display="Tabel 1.5"/>
    <hyperlink ref="C14" location="'Tabel 1.6'!C1" display="Tabel 1.6"/>
    <hyperlink ref="C15" location="'Tabel 1.7'!C1" display="Tabel 1.7"/>
    <hyperlink ref="C16" location="'Tabel 1.8'!B1" display="Tabel 1.8"/>
    <hyperlink ref="C19" location="'Tabel 2.1'!C1" display="Tabel 2.1"/>
    <hyperlink ref="C20" location="'Tabel 2.2'!C1" display="Tabel 2.2"/>
    <hyperlink ref="C21" location="'Tabel 2.3'!E1" display="Tabel 2.3"/>
    <hyperlink ref="C22" location="'Tabel 2.4'!C1" display="Tabel 2.4"/>
    <hyperlink ref="C23" location="'Tabel 2.5'!C1" display="Tabel 2.5"/>
    <hyperlink ref="C24" location="'Tabel 2.6'!C1" display="Tabel 2.6"/>
    <hyperlink ref="C25" location="'Tabel 2.7'!C1" display="Tabel 2.7"/>
    <hyperlink ref="C26" location="'Tabel 2.8'!B1" display="Tabel 2.8"/>
    <hyperlink ref="C29" location="'Tabel 3.1'!C1" display="Tabel 3.1"/>
    <hyperlink ref="C30" location="'Tabel 3.2'!C1" display="Tabel 3.2"/>
    <hyperlink ref="C31" location="'Tabel 3.3'!C1" display="Tabel 3.3"/>
    <hyperlink ref="C32" location="'Tabel 3.4'!B1" display="Tabel 3.4"/>
    <hyperlink ref="C33" location="'Tabel 3.5'!B1" display="Tabel 3.5"/>
    <hyperlink ref="C34" location="'Tabel 3.6'!A1" display="Tabel 3.6"/>
    <hyperlink ref="C37" location="'Tabel 4.1'!D3" display="Tabel 4.1"/>
    <hyperlink ref="C38" location="'Tabel 4.2'!D3" display="Tabel 4.2"/>
    <hyperlink ref="C39" location="'Tabel 4.3'!D3" display="Tabel 4.3"/>
    <hyperlink ref="C42" location="'Tabel 5.1'!D3" display="Tabel 5.1"/>
    <hyperlink ref="C43" location="'Tabel 5.2'!D3" display="Tabel 5.2"/>
    <hyperlink ref="C44" location="'Tabel 5.3'!D3" display="Tabel 5.3"/>
    <hyperlink ref="C47" location="'Tabel 6.1'!A1" display="Tabel 6.1"/>
    <hyperlink ref="C48" location="'Tabel 6.2'!A1" display="Tabel 6.2"/>
    <hyperlink ref="C51" location="'Bilag 7.1'!A1" display="Bilag 7.1"/>
  </hyperlinks>
  <pageMargins left="0.7" right="0.7" top="0.75" bottom="0.75" header="0.3" footer="0.3"/>
  <pageSetup paperSize="9" scale="8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4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30" customHeight="1" x14ac:dyDescent="0.25">
      <c r="C4" s="67" t="s">
        <v>823</v>
      </c>
      <c r="D4" s="68"/>
      <c r="E4" s="69"/>
    </row>
    <row r="5" spans="1:5" ht="15" customHeight="1" x14ac:dyDescent="0.25">
      <c r="C5" s="70" t="s">
        <v>187</v>
      </c>
      <c r="D5" s="70"/>
      <c r="E5" s="70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23088296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-324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23087972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12546618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4205518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299974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19400381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14966411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-280112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-655919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50482873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-7485467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-18109578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522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-18109056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-44261630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-187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-44261817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3958922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-1479675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0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-357327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0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0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-357327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-5333053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503372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1697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6177335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0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0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6682403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-911322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5771082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1731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0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0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0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0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1731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0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-2865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0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2481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0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0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-384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0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0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-120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0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-120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470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1697</v>
      </c>
    </row>
    <row r="64" spans="1:5" x14ac:dyDescent="0.25"/>
  </sheetData>
  <sheetProtection algorithmName="SHA-512" hashValue="DlWwnQH40NH+GUvpLhZwe/QHF6o5mjXnSMKaBp1749CFYDA0fT2kRh5mKgkfzndVLfYW9pXO2rdpu078epJ9rw==" saltValue="MsHms7lwlx65Eb44NUzkb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4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style="1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30" customHeight="1" x14ac:dyDescent="0.25">
      <c r="C4" s="72" t="s">
        <v>824</v>
      </c>
      <c r="D4" s="73"/>
      <c r="E4" s="74"/>
    </row>
    <row r="5" spans="1:5" ht="15" customHeight="1" x14ac:dyDescent="0.25">
      <c r="C5" s="75" t="s">
        <v>187</v>
      </c>
      <c r="D5" s="76"/>
      <c r="E5" s="77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71730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5762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0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5762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7949854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189620623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1111156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121106187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4403059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316241025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61957638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81908968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125840735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0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75213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16448187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9219572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18803376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314253689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638444569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74501829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0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2577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0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2577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458547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458547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34430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2939350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221483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3458400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7114786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1418910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245425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1134332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879620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3678287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1604521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1242943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2847464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726664425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770000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0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0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0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0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3468986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12747731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23782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16240499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79174271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0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96184771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9524222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7857993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17382215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0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0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228744181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218849678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48808945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7856742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504259547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73252816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1612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73254428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577513975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311886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0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0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577825861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0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329454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28392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357846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0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420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0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0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16048448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9442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0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5950864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0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12713995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34723169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190564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726664425</v>
      </c>
    </row>
    <row r="108" spans="1:5" x14ac:dyDescent="0.25"/>
  </sheetData>
  <sheetProtection algorithmName="SHA-512" hashValue="nm7rsJwYP3KL2r11croD1eT090CawMn3R+IcYIsMww5TGDSE04FGng+bYvPbsQvnGVBVOTID9UuBYL+3prmdyQ==" saltValue="YuG7d9KyGjJ9HzuAV6sz7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2" max="16383" man="1"/>
  </row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4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71" t="s">
        <v>606</v>
      </c>
      <c r="F1" s="71"/>
    </row>
    <row r="2" spans="1:11" x14ac:dyDescent="0.25"/>
    <row r="3" spans="1:11" x14ac:dyDescent="0.25"/>
    <row r="4" spans="1:11" ht="23.25" x14ac:dyDescent="0.25">
      <c r="E4" s="78" t="s">
        <v>830</v>
      </c>
      <c r="F4" s="79"/>
      <c r="G4" s="79"/>
      <c r="H4" s="79"/>
      <c r="I4" s="79"/>
    </row>
    <row r="5" spans="1:11" ht="15" customHeight="1" x14ac:dyDescent="0.25">
      <c r="E5" s="70" t="s">
        <v>187</v>
      </c>
      <c r="F5" s="70"/>
      <c r="G5" s="70"/>
      <c r="H5" s="70"/>
      <c r="I5" s="70"/>
    </row>
    <row r="6" spans="1:11" ht="66" customHeight="1" x14ac:dyDescent="0.25">
      <c r="E6" s="1"/>
      <c r="F6" s="5"/>
      <c r="G6" s="2" t="s">
        <v>610</v>
      </c>
      <c r="H6" s="2" t="s">
        <v>611</v>
      </c>
      <c r="I6" s="2" t="s">
        <v>612</v>
      </c>
      <c r="K6" s="14"/>
    </row>
    <row r="7" spans="1:11" ht="15" customHeight="1" x14ac:dyDescent="0.25">
      <c r="B7" s="16" t="s">
        <v>615</v>
      </c>
      <c r="C7" s="18" t="s">
        <v>616</v>
      </c>
      <c r="D7" s="16" t="s">
        <v>617</v>
      </c>
      <c r="E7" s="1"/>
      <c r="F7" s="5" t="s">
        <v>613</v>
      </c>
      <c r="G7" s="2"/>
      <c r="H7" s="2"/>
      <c r="I7" s="2"/>
    </row>
    <row r="8" spans="1:11" ht="15" customHeight="1" x14ac:dyDescent="0.25">
      <c r="A8" s="8" t="s">
        <v>644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643</v>
      </c>
      <c r="G8" s="13">
        <v>-2044</v>
      </c>
      <c r="H8" s="13">
        <v>-89538</v>
      </c>
      <c r="I8" s="13">
        <v>-159930</v>
      </c>
    </row>
    <row r="9" spans="1:11" ht="15" customHeight="1" x14ac:dyDescent="0.25">
      <c r="A9" s="8" t="s">
        <v>646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645</v>
      </c>
      <c r="G9" s="13">
        <v>0</v>
      </c>
      <c r="H9" s="13">
        <v>-244540</v>
      </c>
      <c r="I9" s="13">
        <v>-143869</v>
      </c>
    </row>
    <row r="10" spans="1:11" ht="15" customHeight="1" x14ac:dyDescent="0.25">
      <c r="A10" s="8" t="s">
        <v>648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647</v>
      </c>
      <c r="G10" s="13">
        <v>-9364</v>
      </c>
      <c r="H10" s="13">
        <v>-807457</v>
      </c>
      <c r="I10" s="13">
        <v>0</v>
      </c>
    </row>
    <row r="11" spans="1:11" ht="15" customHeight="1" x14ac:dyDescent="0.25">
      <c r="A11" s="8" t="s">
        <v>650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649</v>
      </c>
      <c r="G11" s="13">
        <v>-424434</v>
      </c>
      <c r="H11" s="13">
        <v>-14405540</v>
      </c>
      <c r="I11" s="13">
        <v>0</v>
      </c>
    </row>
    <row r="12" spans="1:11" ht="15" customHeight="1" x14ac:dyDescent="0.25">
      <c r="A12" s="8" t="s">
        <v>652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651</v>
      </c>
      <c r="G12" s="13">
        <v>-21237</v>
      </c>
      <c r="H12" s="13">
        <v>-1670164</v>
      </c>
      <c r="I12" s="13">
        <v>0</v>
      </c>
    </row>
    <row r="13" spans="1:11" ht="15" customHeight="1" x14ac:dyDescent="0.25">
      <c r="A13" s="8" t="s">
        <v>654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653</v>
      </c>
      <c r="G13" s="13">
        <v>-2409</v>
      </c>
      <c r="H13" s="13">
        <v>-255269</v>
      </c>
      <c r="I13" s="13">
        <v>0</v>
      </c>
    </row>
    <row r="14" spans="1:11" ht="15" customHeight="1" x14ac:dyDescent="0.25">
      <c r="A14" s="8" t="s">
        <v>656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655</v>
      </c>
      <c r="G14" s="13">
        <v>0</v>
      </c>
      <c r="H14" s="13">
        <v>-167818</v>
      </c>
      <c r="I14" s="13">
        <v>-33284</v>
      </c>
    </row>
    <row r="15" spans="1:11" ht="15" customHeight="1" x14ac:dyDescent="0.25">
      <c r="A15" s="8" t="s">
        <v>658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657</v>
      </c>
      <c r="G15" s="13">
        <v>-200</v>
      </c>
      <c r="H15" s="13">
        <v>-10605</v>
      </c>
      <c r="I15" s="13">
        <v>0</v>
      </c>
    </row>
    <row r="16" spans="1:11" ht="15" customHeight="1" x14ac:dyDescent="0.25">
      <c r="A16" s="8" t="s">
        <v>660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659</v>
      </c>
      <c r="G16" s="13">
        <v>-3217</v>
      </c>
      <c r="H16" s="13">
        <v>-12678</v>
      </c>
      <c r="I16" s="13">
        <v>-205922</v>
      </c>
    </row>
    <row r="17" spans="1:12" ht="15" customHeight="1" x14ac:dyDescent="0.25">
      <c r="A17" s="8" t="s">
        <v>622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661</v>
      </c>
      <c r="G17" s="13">
        <v>-462905</v>
      </c>
      <c r="H17" s="13">
        <v>-17663609</v>
      </c>
      <c r="I17" s="13">
        <v>-543005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811</v>
      </c>
      <c r="G20" s="2" t="s">
        <v>662</v>
      </c>
      <c r="H20" s="2" t="s">
        <v>663</v>
      </c>
      <c r="I20" s="2" t="s">
        <v>664</v>
      </c>
      <c r="J20" s="2" t="s">
        <v>665</v>
      </c>
      <c r="K20" s="2" t="s">
        <v>637</v>
      </c>
      <c r="L20" s="2" t="s">
        <v>812</v>
      </c>
    </row>
    <row r="21" spans="1:12" x14ac:dyDescent="0.25">
      <c r="A21" s="8" t="s">
        <v>642</v>
      </c>
      <c r="E21" s="15" t="s">
        <v>666</v>
      </c>
      <c r="F21" s="13">
        <v>-18700112</v>
      </c>
      <c r="G21" s="13">
        <v>-16694098</v>
      </c>
      <c r="H21" s="13">
        <v>-1954466</v>
      </c>
      <c r="I21" s="13">
        <v>0</v>
      </c>
      <c r="J21" s="13">
        <v>-51547</v>
      </c>
      <c r="K21" s="13">
        <v>0</v>
      </c>
      <c r="L21" s="13">
        <v>-18700112</v>
      </c>
    </row>
    <row r="22" spans="1:12" x14ac:dyDescent="0.25"/>
    <row r="23" spans="1:12" hidden="1" x14ac:dyDescent="0.25">
      <c r="F23" s="18" t="s">
        <v>667</v>
      </c>
      <c r="G23" s="18" t="s">
        <v>668</v>
      </c>
      <c r="H23" s="16" t="s">
        <v>669</v>
      </c>
      <c r="I23" s="16" t="s">
        <v>670</v>
      </c>
      <c r="J23" s="16" t="s">
        <v>671</v>
      </c>
      <c r="K23" s="16" t="s">
        <v>641</v>
      </c>
      <c r="L23" s="18" t="s">
        <v>672</v>
      </c>
    </row>
  </sheetData>
  <sheetProtection algorithmName="SHA-512" hashValue="sOHRNB2gAXp0gYBBZrrnXc8QX9W11Bvi+rOHRGT6A38BdKq6JiuIvr43VKuREmQA2JTmFS41EyCbbbdHNCNyjg==" saltValue="oVT09kEthZzb1018CKKH9g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4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48" customHeight="1" x14ac:dyDescent="0.25">
      <c r="C4" s="80" t="s">
        <v>825</v>
      </c>
      <c r="D4" s="81"/>
      <c r="E4" s="81"/>
    </row>
    <row r="5" spans="1:5" ht="15" customHeight="1" x14ac:dyDescent="0.25">
      <c r="C5" s="70" t="s">
        <v>187</v>
      </c>
      <c r="D5" s="70"/>
      <c r="E5" s="70"/>
    </row>
    <row r="6" spans="1:5" ht="22.5" customHeight="1" x14ac:dyDescent="0.25">
      <c r="C6" s="1"/>
      <c r="D6" s="5"/>
      <c r="E6" s="2" t="s">
        <v>673</v>
      </c>
    </row>
    <row r="7" spans="1:5" ht="15" customHeight="1" x14ac:dyDescent="0.25">
      <c r="B7" s="8" t="s">
        <v>715</v>
      </c>
      <c r="C7" s="1"/>
      <c r="D7" s="5" t="s">
        <v>674</v>
      </c>
      <c r="E7" s="2"/>
    </row>
    <row r="8" spans="1:5" ht="15" customHeight="1" x14ac:dyDescent="0.25">
      <c r="A8" s="3" t="s">
        <v>676</v>
      </c>
      <c r="B8" s="11" t="str">
        <f>"RUK_"&amp;$B$7&amp;"_"&amp;A8</f>
        <v>RUK_SRUK_RUTv</v>
      </c>
      <c r="C8" s="1" t="s">
        <v>5</v>
      </c>
      <c r="D8" s="15" t="s">
        <v>675</v>
      </c>
      <c r="E8" s="13">
        <v>12605</v>
      </c>
    </row>
    <row r="9" spans="1:5" ht="15" customHeight="1" x14ac:dyDescent="0.25">
      <c r="A9" s="3" t="s">
        <v>678</v>
      </c>
      <c r="B9" s="11" t="str">
        <f t="shared" ref="B9:B36" si="0">"RUK_"&amp;$B$7&amp;"_"&amp;A9</f>
        <v>RUK_SRUK_RUAv</v>
      </c>
      <c r="C9" s="1" t="s">
        <v>6</v>
      </c>
      <c r="D9" s="15" t="s">
        <v>677</v>
      </c>
      <c r="E9" s="13">
        <v>25736</v>
      </c>
    </row>
    <row r="10" spans="1:5" ht="15" customHeight="1" x14ac:dyDescent="0.25">
      <c r="A10" s="3" t="s">
        <v>680</v>
      </c>
      <c r="B10" s="11" t="str">
        <f t="shared" si="0"/>
        <v>RUK_SRUK_UdKap</v>
      </c>
      <c r="C10" s="1" t="s">
        <v>7</v>
      </c>
      <c r="D10" s="15" t="s">
        <v>679</v>
      </c>
      <c r="E10" s="13">
        <v>8105713</v>
      </c>
    </row>
    <row r="11" spans="1:5" ht="15" customHeight="1" x14ac:dyDescent="0.25">
      <c r="A11" s="3" t="s">
        <v>682</v>
      </c>
      <c r="B11" s="11" t="str">
        <f t="shared" si="0"/>
        <v>RUK_SRUK_Udinv</v>
      </c>
      <c r="C11" s="1" t="s">
        <v>8</v>
      </c>
      <c r="D11" s="15" t="s">
        <v>681</v>
      </c>
      <c r="E11" s="13">
        <v>1631088</v>
      </c>
    </row>
    <row r="12" spans="1:5" ht="15" customHeight="1" x14ac:dyDescent="0.25">
      <c r="A12" s="3" t="s">
        <v>684</v>
      </c>
      <c r="B12" s="11" t="str">
        <f t="shared" si="0"/>
        <v>RUK_SRUK_RObL</v>
      </c>
      <c r="C12" s="1" t="s">
        <v>9</v>
      </c>
      <c r="D12" s="15" t="s">
        <v>683</v>
      </c>
      <c r="E12" s="13">
        <v>2681976</v>
      </c>
    </row>
    <row r="13" spans="1:5" ht="15" customHeight="1" x14ac:dyDescent="0.25">
      <c r="A13" s="3" t="s">
        <v>686</v>
      </c>
      <c r="B13" s="11" t="str">
        <f t="shared" si="0"/>
        <v>RUK_SRUK_iObL</v>
      </c>
      <c r="C13" s="1" t="s">
        <v>10</v>
      </c>
      <c r="D13" s="15" t="s">
        <v>685</v>
      </c>
      <c r="E13" s="13">
        <v>44185</v>
      </c>
    </row>
    <row r="14" spans="1:5" ht="15" customHeight="1" x14ac:dyDescent="0.25">
      <c r="A14" s="3" t="s">
        <v>688</v>
      </c>
      <c r="B14" s="11" t="str">
        <f t="shared" si="0"/>
        <v>RUK_SRUK_RiKi</v>
      </c>
      <c r="C14" s="1" t="s">
        <v>11</v>
      </c>
      <c r="D14" s="15" t="s">
        <v>687</v>
      </c>
      <c r="E14" s="13">
        <v>0</v>
      </c>
    </row>
    <row r="15" spans="1:5" ht="15" customHeight="1" x14ac:dyDescent="0.25">
      <c r="A15" s="3" t="s">
        <v>690</v>
      </c>
      <c r="B15" s="11" t="str">
        <f t="shared" si="0"/>
        <v>RUK_SRUK_RiPU</v>
      </c>
      <c r="C15" s="1" t="s">
        <v>12</v>
      </c>
      <c r="D15" s="15" t="s">
        <v>689</v>
      </c>
      <c r="E15" s="13">
        <v>8250</v>
      </c>
    </row>
    <row r="16" spans="1:5" ht="15" customHeight="1" x14ac:dyDescent="0.25">
      <c r="A16" s="3" t="s">
        <v>692</v>
      </c>
      <c r="B16" s="11" t="str">
        <f t="shared" si="0"/>
        <v>RUK_SRUK_RiXU</v>
      </c>
      <c r="C16" s="1" t="s">
        <v>13</v>
      </c>
      <c r="D16" s="15" t="s">
        <v>691</v>
      </c>
      <c r="E16" s="13">
        <v>396212</v>
      </c>
    </row>
    <row r="17" spans="1:5" ht="15" customHeight="1" x14ac:dyDescent="0.25">
      <c r="A17" s="3" t="s">
        <v>694</v>
      </c>
      <c r="B17" s="11" t="str">
        <f t="shared" si="0"/>
        <v>RUK_SRUK_RiKre</v>
      </c>
      <c r="C17" s="1" t="s">
        <v>14</v>
      </c>
      <c r="D17" s="15" t="s">
        <v>693</v>
      </c>
      <c r="E17" s="13">
        <v>24888</v>
      </c>
    </row>
    <row r="18" spans="1:5" ht="15" customHeight="1" x14ac:dyDescent="0.25">
      <c r="A18" s="3" t="s">
        <v>696</v>
      </c>
      <c r="B18" s="11" t="str">
        <f t="shared" si="0"/>
        <v>RUK_SRUK_RiGf</v>
      </c>
      <c r="C18" s="1" t="s">
        <v>15</v>
      </c>
      <c r="D18" s="15" t="s">
        <v>695</v>
      </c>
      <c r="E18" s="13">
        <v>0</v>
      </c>
    </row>
    <row r="19" spans="1:5" ht="15" customHeight="1" x14ac:dyDescent="0.25">
      <c r="A19" s="3" t="s">
        <v>698</v>
      </c>
      <c r="B19" s="11" t="str">
        <f t="shared" si="0"/>
        <v>RUK_SRUK_RiTg</v>
      </c>
      <c r="C19" s="1" t="s">
        <v>16</v>
      </c>
      <c r="D19" s="15" t="s">
        <v>697</v>
      </c>
      <c r="E19" s="13">
        <v>275869</v>
      </c>
    </row>
    <row r="20" spans="1:5" ht="15" customHeight="1" x14ac:dyDescent="0.25">
      <c r="A20" s="3" t="s">
        <v>700</v>
      </c>
      <c r="B20" s="11" t="str">
        <f t="shared" si="0"/>
        <v>RUK_SRUK_XRU</v>
      </c>
      <c r="C20" s="1" t="s">
        <v>17</v>
      </c>
      <c r="D20" s="15" t="s">
        <v>699</v>
      </c>
      <c r="E20" s="13">
        <v>6208218</v>
      </c>
    </row>
    <row r="21" spans="1:5" ht="25.5" customHeight="1" x14ac:dyDescent="0.25">
      <c r="A21" s="3" t="s">
        <v>702</v>
      </c>
      <c r="B21" s="11" t="str">
        <f t="shared" si="0"/>
        <v>RUK_SRUK_RUtot</v>
      </c>
      <c r="C21" s="4" t="s">
        <v>18</v>
      </c>
      <c r="D21" s="5" t="s">
        <v>701</v>
      </c>
      <c r="E21" s="13">
        <v>19414740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703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0</v>
      </c>
    </row>
    <row r="25" spans="1:5" ht="15" customHeight="1" x14ac:dyDescent="0.25">
      <c r="A25" s="3" t="s">
        <v>704</v>
      </c>
      <c r="B25" s="11" t="str">
        <f t="shared" si="0"/>
        <v>RUK_SRUK_iejd</v>
      </c>
      <c r="C25" s="1" t="s">
        <v>20</v>
      </c>
      <c r="D25" s="15" t="s">
        <v>100</v>
      </c>
      <c r="E25" s="13">
        <v>476409</v>
      </c>
    </row>
    <row r="26" spans="1:5" ht="15" customHeight="1" x14ac:dyDescent="0.25">
      <c r="A26" s="3" t="s">
        <v>705</v>
      </c>
      <c r="B26" s="11" t="str">
        <f t="shared" si="0"/>
        <v>RUK_SRUK_Kap</v>
      </c>
      <c r="C26" s="1" t="s">
        <v>21</v>
      </c>
      <c r="D26" s="15" t="s">
        <v>106</v>
      </c>
      <c r="E26" s="13">
        <v>-5753259</v>
      </c>
    </row>
    <row r="27" spans="1:5" ht="15" customHeight="1" x14ac:dyDescent="0.25">
      <c r="A27" s="3" t="s">
        <v>706</v>
      </c>
      <c r="B27" s="11" t="str">
        <f t="shared" si="0"/>
        <v>RUK_SRUK_ifa</v>
      </c>
      <c r="C27" s="1" t="s">
        <v>22</v>
      </c>
      <c r="D27" s="15" t="s">
        <v>107</v>
      </c>
      <c r="E27" s="13">
        <v>4287583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-1223985</v>
      </c>
    </row>
    <row r="29" spans="1:5" ht="15" customHeight="1" x14ac:dyDescent="0.25">
      <c r="A29" s="3" t="s">
        <v>707</v>
      </c>
      <c r="B29" s="11" t="str">
        <f t="shared" si="0"/>
        <v>RUK_SRUK_Kinv</v>
      </c>
      <c r="C29" s="1" t="s">
        <v>24</v>
      </c>
      <c r="D29" s="15" t="s">
        <v>109</v>
      </c>
      <c r="E29" s="13">
        <v>0</v>
      </c>
    </row>
    <row r="30" spans="1:5" ht="15" customHeight="1" x14ac:dyDescent="0.25">
      <c r="A30" s="3" t="s">
        <v>708</v>
      </c>
      <c r="B30" s="11" t="str">
        <f t="shared" si="0"/>
        <v>RUK_SRUK_PsU</v>
      </c>
      <c r="C30" s="1" t="s">
        <v>25</v>
      </c>
      <c r="D30" s="15" t="s">
        <v>110</v>
      </c>
      <c r="E30" s="13">
        <v>-111</v>
      </c>
    </row>
    <row r="31" spans="1:5" ht="15" customHeight="1" x14ac:dyDescent="0.25">
      <c r="A31" s="3" t="s">
        <v>709</v>
      </c>
      <c r="B31" s="11" t="str">
        <f t="shared" si="0"/>
        <v>RUK_SRUK_XU</v>
      </c>
      <c r="C31" s="1" t="s">
        <v>26</v>
      </c>
      <c r="D31" s="15" t="s">
        <v>111</v>
      </c>
      <c r="E31" s="13">
        <v>-972339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-240239</v>
      </c>
    </row>
    <row r="33" spans="1:5" ht="15" customHeight="1" x14ac:dyDescent="0.25">
      <c r="A33" s="19" t="s">
        <v>711</v>
      </c>
      <c r="B33" s="11" t="str">
        <f t="shared" si="0"/>
        <v>RUK_SRUK_AFi</v>
      </c>
      <c r="C33" s="1" t="s">
        <v>28</v>
      </c>
      <c r="D33" s="15" t="s">
        <v>710</v>
      </c>
      <c r="E33" s="13">
        <v>17925932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712</v>
      </c>
      <c r="B35" s="11" t="str">
        <f t="shared" si="0"/>
        <v>RUK_SRUK_XReg</v>
      </c>
      <c r="C35" s="1" t="s">
        <v>30</v>
      </c>
      <c r="D35" s="15" t="s">
        <v>113</v>
      </c>
      <c r="E35" s="13">
        <v>465927</v>
      </c>
    </row>
    <row r="36" spans="1:5" ht="25.5" customHeight="1" x14ac:dyDescent="0.25">
      <c r="A36" s="3" t="s">
        <v>714</v>
      </c>
      <c r="B36" s="11" t="str">
        <f t="shared" si="0"/>
        <v>RUK_SRUK_KursTot</v>
      </c>
      <c r="C36" s="4" t="s">
        <v>31</v>
      </c>
      <c r="D36" s="5" t="s">
        <v>713</v>
      </c>
      <c r="E36" s="13">
        <v>14965920</v>
      </c>
    </row>
    <row r="37" spans="1:5" x14ac:dyDescent="0.25"/>
    <row r="38" spans="1:5" hidden="1" x14ac:dyDescent="0.25">
      <c r="D38" s="14"/>
    </row>
  </sheetData>
  <sheetProtection algorithmName="SHA-512" hashValue="VzOmdv/MHdoi9OWujCe/B2MKfEhTz+D+/xLsX+faxnRvwMfbNi7CC904/Mmto53WbbzqhQz7VF+wm3T25OqHNg==" saltValue="7Jz6lcJDR+6NxH15TxMoI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4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25.5" customHeight="1" x14ac:dyDescent="0.25">
      <c r="C4" s="78" t="s">
        <v>826</v>
      </c>
      <c r="D4" s="79"/>
      <c r="E4" s="79"/>
    </row>
    <row r="5" spans="1:5" ht="15" customHeight="1" x14ac:dyDescent="0.25">
      <c r="C5" s="70" t="s">
        <v>187</v>
      </c>
      <c r="D5" s="70"/>
      <c r="E5" s="70"/>
    </row>
    <row r="6" spans="1:5" ht="43.5" customHeight="1" x14ac:dyDescent="0.25">
      <c r="A6" s="14" t="s">
        <v>245</v>
      </c>
      <c r="C6" s="1"/>
      <c r="D6" s="5"/>
      <c r="E6" s="2" t="s">
        <v>768</v>
      </c>
    </row>
    <row r="7" spans="1:5" ht="15" customHeight="1" x14ac:dyDescent="0.25">
      <c r="A7" s="14"/>
      <c r="B7" s="11" t="s">
        <v>771</v>
      </c>
      <c r="C7" s="1"/>
      <c r="D7" s="5" t="s">
        <v>769</v>
      </c>
      <c r="E7" s="2"/>
    </row>
    <row r="8" spans="1:5" ht="15" customHeight="1" x14ac:dyDescent="0.25">
      <c r="A8" s="8" t="s">
        <v>772</v>
      </c>
      <c r="B8" s="11" t="str">
        <f>"Akt_"&amp;A8&amp;"_"&amp;$B$7</f>
        <v>Akt_GGB_UL</v>
      </c>
      <c r="C8" s="1" t="s">
        <v>5</v>
      </c>
      <c r="D8" s="15" t="s">
        <v>770</v>
      </c>
      <c r="E8" s="13">
        <v>42860208</v>
      </c>
    </row>
    <row r="9" spans="1:5" ht="15" customHeight="1" x14ac:dyDescent="0.25">
      <c r="A9" s="8" t="s">
        <v>774</v>
      </c>
      <c r="B9" s="11" t="str">
        <f t="shared" ref="B9:B33" si="0">"Akt_"&amp;A9&amp;"_"&amp;$B$7</f>
        <v>Akt_GNK_UL</v>
      </c>
      <c r="C9" s="1" t="s">
        <v>6</v>
      </c>
      <c r="D9" s="15" t="s">
        <v>773</v>
      </c>
      <c r="E9" s="13">
        <v>149211664</v>
      </c>
    </row>
    <row r="10" spans="1:5" ht="15" customHeight="1" x14ac:dyDescent="0.25">
      <c r="A10" s="8" t="s">
        <v>776</v>
      </c>
      <c r="B10" s="11" t="str">
        <f t="shared" si="0"/>
        <v>Akt_GUK_UL</v>
      </c>
      <c r="C10" s="1" t="s">
        <v>7</v>
      </c>
      <c r="D10" s="15" t="s">
        <v>775</v>
      </c>
      <c r="E10" s="13">
        <v>93459277</v>
      </c>
    </row>
    <row r="11" spans="1:5" ht="15" customHeight="1" x14ac:dyDescent="0.25">
      <c r="A11" s="8" t="s">
        <v>778</v>
      </c>
      <c r="B11" s="11" t="str">
        <f t="shared" si="0"/>
        <v>Akt_GKtot_UL</v>
      </c>
      <c r="C11" s="4" t="s">
        <v>8</v>
      </c>
      <c r="D11" s="5" t="s">
        <v>777</v>
      </c>
      <c r="E11" s="13">
        <v>242670941</v>
      </c>
    </row>
    <row r="12" spans="1:5" ht="15" customHeight="1" x14ac:dyDescent="0.25">
      <c r="A12" s="8" t="s">
        <v>780</v>
      </c>
      <c r="B12" s="11" t="str">
        <f t="shared" si="0"/>
        <v>Akt_GSO_UL</v>
      </c>
      <c r="C12" s="1" t="s">
        <v>9</v>
      </c>
      <c r="D12" s="15" t="s">
        <v>779</v>
      </c>
      <c r="E12" s="13">
        <v>159116633</v>
      </c>
    </row>
    <row r="13" spans="1:5" ht="15" customHeight="1" x14ac:dyDescent="0.25">
      <c r="A13" s="8" t="s">
        <v>782</v>
      </c>
      <c r="B13" s="11" t="str">
        <f t="shared" si="0"/>
        <v>Akt_GiO_UL</v>
      </c>
      <c r="C13" s="1" t="s">
        <v>10</v>
      </c>
      <c r="D13" s="15" t="s">
        <v>781</v>
      </c>
      <c r="E13" s="13">
        <v>5885828</v>
      </c>
    </row>
    <row r="14" spans="1:5" ht="15" customHeight="1" x14ac:dyDescent="0.25">
      <c r="A14" s="8" t="s">
        <v>784</v>
      </c>
      <c r="B14" s="11" t="str">
        <f t="shared" si="0"/>
        <v>Akt_GKO_UL</v>
      </c>
      <c r="C14" s="1" t="s">
        <v>11</v>
      </c>
      <c r="D14" s="15" t="s">
        <v>783</v>
      </c>
      <c r="E14" s="13">
        <v>91423228</v>
      </c>
    </row>
    <row r="15" spans="1:5" ht="15" customHeight="1" x14ac:dyDescent="0.25">
      <c r="A15" s="8" t="s">
        <v>786</v>
      </c>
      <c r="B15" s="11" t="str">
        <f t="shared" si="0"/>
        <v>Akt_GUL_UL</v>
      </c>
      <c r="C15" s="1" t="s">
        <v>12</v>
      </c>
      <c r="D15" s="15" t="s">
        <v>785</v>
      </c>
      <c r="E15" s="13">
        <v>9905205</v>
      </c>
    </row>
    <row r="16" spans="1:5" ht="15" customHeight="1" x14ac:dyDescent="0.25">
      <c r="A16" s="8" t="s">
        <v>788</v>
      </c>
      <c r="B16" s="11" t="str">
        <f t="shared" si="0"/>
        <v>Akt_GouTot_UL</v>
      </c>
      <c r="C16" s="4" t="s">
        <v>13</v>
      </c>
      <c r="D16" s="5" t="s">
        <v>787</v>
      </c>
      <c r="E16" s="13">
        <v>266330893</v>
      </c>
    </row>
    <row r="17" spans="1:5" ht="15" customHeight="1" x14ac:dyDescent="0.25">
      <c r="A17" s="8" t="s">
        <v>790</v>
      </c>
      <c r="B17" s="11" t="str">
        <f t="shared" si="0"/>
        <v>Akt_Gdv_UL</v>
      </c>
      <c r="C17" s="1" t="s">
        <v>14</v>
      </c>
      <c r="D17" s="15" t="s">
        <v>789</v>
      </c>
      <c r="E17" s="13">
        <v>3439882</v>
      </c>
    </row>
    <row r="18" spans="1:5" ht="15" customHeight="1" x14ac:dyDescent="0.25">
      <c r="A18" s="8" t="s">
        <v>792</v>
      </c>
      <c r="B18" s="11" t="str">
        <f t="shared" si="0"/>
        <v>Akt_Gxi_UL</v>
      </c>
      <c r="C18" s="1" t="s">
        <v>15</v>
      </c>
      <c r="D18" s="15" t="s">
        <v>791</v>
      </c>
      <c r="E18" s="13">
        <v>20002119</v>
      </c>
    </row>
    <row r="19" spans="1:5" ht="15" customHeight="1" x14ac:dyDescent="0.25">
      <c r="A19" s="8" t="s">
        <v>794</v>
      </c>
      <c r="B19" s="11" t="str">
        <f t="shared" si="0"/>
        <v>Akt_Gafi_UL</v>
      </c>
      <c r="C19" s="1" t="s">
        <v>16</v>
      </c>
      <c r="D19" s="15" t="s">
        <v>793</v>
      </c>
      <c r="E19" s="13">
        <v>14891402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795</v>
      </c>
      <c r="E21" s="2"/>
    </row>
    <row r="22" spans="1:5" x14ac:dyDescent="0.25">
      <c r="A22" s="8" t="s">
        <v>796</v>
      </c>
      <c r="B22" s="11" t="str">
        <f t="shared" si="0"/>
        <v>Akt_MGB_UL</v>
      </c>
      <c r="C22" s="1" t="s">
        <v>17</v>
      </c>
      <c r="D22" s="15" t="s">
        <v>770</v>
      </c>
      <c r="E22" s="13">
        <v>4598718</v>
      </c>
    </row>
    <row r="23" spans="1:5" x14ac:dyDescent="0.25">
      <c r="A23" s="8" t="s">
        <v>797</v>
      </c>
      <c r="B23" s="11" t="str">
        <f t="shared" si="0"/>
        <v>Akt_MNK_UL</v>
      </c>
      <c r="C23" s="1" t="s">
        <v>18</v>
      </c>
      <c r="D23" s="15" t="s">
        <v>773</v>
      </c>
      <c r="E23" s="13">
        <v>28320532</v>
      </c>
    </row>
    <row r="24" spans="1:5" x14ac:dyDescent="0.25">
      <c r="A24" s="8" t="s">
        <v>798</v>
      </c>
      <c r="B24" s="11" t="str">
        <f t="shared" si="0"/>
        <v>Akt_MUK_UL</v>
      </c>
      <c r="C24" s="1" t="s">
        <v>19</v>
      </c>
      <c r="D24" s="15" t="s">
        <v>775</v>
      </c>
      <c r="E24" s="13">
        <v>3638316</v>
      </c>
    </row>
    <row r="25" spans="1:5" x14ac:dyDescent="0.25">
      <c r="A25" s="8" t="s">
        <v>800</v>
      </c>
      <c r="B25" s="11" t="str">
        <f t="shared" si="0"/>
        <v>Akt_MKtot_UL</v>
      </c>
      <c r="C25" s="1" t="s">
        <v>20</v>
      </c>
      <c r="D25" s="5" t="s">
        <v>799</v>
      </c>
      <c r="E25" s="13">
        <v>31958849</v>
      </c>
    </row>
    <row r="26" spans="1:5" x14ac:dyDescent="0.25">
      <c r="A26" s="8" t="s">
        <v>801</v>
      </c>
      <c r="B26" s="11" t="str">
        <f t="shared" si="0"/>
        <v>Akt_MSO_UL</v>
      </c>
      <c r="C26" s="1" t="s">
        <v>21</v>
      </c>
      <c r="D26" s="15" t="s">
        <v>779</v>
      </c>
      <c r="E26" s="13">
        <v>11859224</v>
      </c>
    </row>
    <row r="27" spans="1:5" x14ac:dyDescent="0.25">
      <c r="A27" s="8" t="s">
        <v>802</v>
      </c>
      <c r="B27" s="11" t="str">
        <f t="shared" si="0"/>
        <v>Akt_MiO_UL</v>
      </c>
      <c r="C27" s="1" t="s">
        <v>22</v>
      </c>
      <c r="D27" s="15" t="s">
        <v>781</v>
      </c>
      <c r="E27" s="13">
        <v>2675589</v>
      </c>
    </row>
    <row r="28" spans="1:5" x14ac:dyDescent="0.25">
      <c r="A28" s="8" t="s">
        <v>803</v>
      </c>
      <c r="B28" s="11" t="str">
        <f t="shared" si="0"/>
        <v>Akt_MKO_UL</v>
      </c>
      <c r="C28" s="1" t="s">
        <v>23</v>
      </c>
      <c r="D28" s="15" t="s">
        <v>783</v>
      </c>
      <c r="E28" s="13">
        <v>8495025</v>
      </c>
    </row>
    <row r="29" spans="1:5" x14ac:dyDescent="0.25">
      <c r="A29" s="8" t="s">
        <v>804</v>
      </c>
      <c r="B29" s="11" t="str">
        <f t="shared" si="0"/>
        <v>Akt_MUL_UL</v>
      </c>
      <c r="C29" s="1" t="s">
        <v>24</v>
      </c>
      <c r="D29" s="15" t="s">
        <v>785</v>
      </c>
      <c r="E29" s="13">
        <v>8942</v>
      </c>
    </row>
    <row r="30" spans="1:5" x14ac:dyDescent="0.25">
      <c r="A30" s="8" t="s">
        <v>806</v>
      </c>
      <c r="B30" s="11" t="str">
        <f t="shared" si="0"/>
        <v>Akt_MouTot_UL</v>
      </c>
      <c r="C30" s="1" t="s">
        <v>25</v>
      </c>
      <c r="D30" s="5" t="s">
        <v>805</v>
      </c>
      <c r="E30" s="13">
        <v>23038778</v>
      </c>
    </row>
    <row r="31" spans="1:5" x14ac:dyDescent="0.25">
      <c r="A31" s="8" t="s">
        <v>807</v>
      </c>
      <c r="B31" s="11" t="str">
        <f t="shared" si="0"/>
        <v>Akt_Mdv_UL</v>
      </c>
      <c r="C31" s="1" t="s">
        <v>26</v>
      </c>
      <c r="D31" s="15" t="s">
        <v>789</v>
      </c>
      <c r="E31" s="13">
        <v>52069</v>
      </c>
    </row>
    <row r="32" spans="1:5" x14ac:dyDescent="0.25">
      <c r="A32" s="8" t="s">
        <v>808</v>
      </c>
      <c r="B32" s="11" t="str">
        <f t="shared" si="0"/>
        <v>Akt_Mxi_UL</v>
      </c>
      <c r="C32" s="1" t="s">
        <v>27</v>
      </c>
      <c r="D32" s="15" t="s">
        <v>791</v>
      </c>
      <c r="E32" s="13">
        <v>1091514</v>
      </c>
    </row>
    <row r="33" spans="1:5" ht="15" customHeight="1" x14ac:dyDescent="0.25">
      <c r="A33" s="8" t="s">
        <v>809</v>
      </c>
      <c r="B33" s="11" t="str">
        <f t="shared" si="0"/>
        <v>Akt_Mafi_UL</v>
      </c>
      <c r="C33" s="1" t="s">
        <v>28</v>
      </c>
      <c r="D33" s="15" t="s">
        <v>793</v>
      </c>
      <c r="E33" s="13">
        <v>-24608</v>
      </c>
    </row>
    <row r="34" spans="1:5" x14ac:dyDescent="0.25"/>
  </sheetData>
  <sheetProtection algorithmName="SHA-512" hashValue="jzrlZ1F/bvsNLuC/8QTMS3lV6+HtVWAfyImX7uAcGJzkMGAXGQ7Ddh3CFxsvIg+dY9Va/4t9bkD92mr8ON+APg==" saltValue="k15TNE1kdPAeR5zhAWbVY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>
    <tabColor theme="4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71" t="s">
        <v>606</v>
      </c>
      <c r="D1" s="71"/>
    </row>
    <row r="2" spans="1:6" x14ac:dyDescent="0.25"/>
    <row r="3" spans="1:6" x14ac:dyDescent="0.25"/>
    <row r="4" spans="1:6" ht="23.25" x14ac:dyDescent="0.25">
      <c r="C4" s="80" t="s">
        <v>829</v>
      </c>
      <c r="D4" s="81"/>
      <c r="E4" s="81"/>
    </row>
    <row r="5" spans="1:6" ht="15" customHeight="1" x14ac:dyDescent="0.25">
      <c r="C5" s="75" t="s">
        <v>187</v>
      </c>
      <c r="D5" s="76"/>
      <c r="E5" s="77"/>
    </row>
    <row r="6" spans="1:6" ht="22.5" customHeight="1" x14ac:dyDescent="0.25">
      <c r="B6" s="8" t="s">
        <v>735</v>
      </c>
      <c r="C6" s="1"/>
      <c r="D6" s="5"/>
      <c r="E6" s="2" t="s">
        <v>673</v>
      </c>
    </row>
    <row r="7" spans="1:6" ht="15" customHeight="1" x14ac:dyDescent="0.25">
      <c r="A7" s="3" t="s">
        <v>717</v>
      </c>
      <c r="B7" s="11" t="str">
        <f>"FpD_"&amp;$B$6&amp;"_"&amp;A7</f>
        <v>FpD_SDo_ProS</v>
      </c>
      <c r="C7" s="1" t="s">
        <v>5</v>
      </c>
      <c r="D7" s="15" t="s">
        <v>716</v>
      </c>
      <c r="E7" s="13">
        <v>0</v>
      </c>
      <c r="F7" s="20"/>
    </row>
    <row r="8" spans="1:6" ht="15" customHeight="1" x14ac:dyDescent="0.25">
      <c r="A8" s="3" t="s">
        <v>719</v>
      </c>
      <c r="B8" s="11" t="str">
        <f t="shared" ref="B8:B17" si="0">"FpD_"&amp;$B$6&amp;"_"&amp;A8</f>
        <v>FpD_SDo_ProF</v>
      </c>
      <c r="C8" s="1" t="s">
        <v>6</v>
      </c>
      <c r="D8" s="15" t="s">
        <v>718</v>
      </c>
      <c r="E8" s="13">
        <v>0</v>
      </c>
    </row>
    <row r="9" spans="1:6" ht="15" customHeight="1" x14ac:dyDescent="0.25">
      <c r="A9" s="3" t="s">
        <v>721</v>
      </c>
      <c r="B9" s="11" t="str">
        <f t="shared" si="0"/>
        <v>FpD_SDo_Pudg</v>
      </c>
      <c r="C9" s="1" t="s">
        <v>7</v>
      </c>
      <c r="D9" s="15" t="s">
        <v>720</v>
      </c>
      <c r="E9" s="13">
        <v>-27755</v>
      </c>
    </row>
    <row r="10" spans="1:6" ht="15" customHeight="1" x14ac:dyDescent="0.25">
      <c r="A10" s="3" t="s">
        <v>723</v>
      </c>
      <c r="B10" s="11" t="str">
        <f t="shared" si="0"/>
        <v>FpD_SDo_Adm</v>
      </c>
      <c r="C10" s="1" t="s">
        <v>8</v>
      </c>
      <c r="D10" s="15" t="s">
        <v>722</v>
      </c>
      <c r="E10" s="13">
        <v>-170184</v>
      </c>
    </row>
    <row r="11" spans="1:6" ht="15" customHeight="1" x14ac:dyDescent="0.25">
      <c r="A11" s="3" t="s">
        <v>725</v>
      </c>
      <c r="B11" s="11" t="str">
        <f t="shared" si="0"/>
        <v>FpD_SDo_HL</v>
      </c>
      <c r="C11" s="1" t="s">
        <v>9</v>
      </c>
      <c r="D11" s="15" t="s">
        <v>724</v>
      </c>
      <c r="E11" s="13">
        <v>-4129</v>
      </c>
    </row>
    <row r="12" spans="1:6" ht="15" customHeight="1" x14ac:dyDescent="0.25">
      <c r="A12" s="3" t="s">
        <v>727</v>
      </c>
      <c r="B12" s="11" t="str">
        <f t="shared" si="0"/>
        <v>FpD_SDo_Domk</v>
      </c>
      <c r="C12" s="1" t="s">
        <v>10</v>
      </c>
      <c r="D12" s="15" t="s">
        <v>726</v>
      </c>
      <c r="E12" s="13">
        <v>0</v>
      </c>
    </row>
    <row r="13" spans="1:6" ht="15" customHeight="1" x14ac:dyDescent="0.25">
      <c r="A13" s="3" t="s">
        <v>729</v>
      </c>
      <c r="B13" s="11" t="str">
        <f t="shared" si="0"/>
        <v>FpD_SDo_Ans</v>
      </c>
      <c r="C13" s="1" t="s">
        <v>11</v>
      </c>
      <c r="D13" s="15" t="s">
        <v>728</v>
      </c>
      <c r="E13" s="13">
        <v>784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730</v>
      </c>
      <c r="E14" s="13">
        <v>-23791</v>
      </c>
    </row>
    <row r="15" spans="1:6" ht="15" customHeight="1" x14ac:dyDescent="0.25">
      <c r="A15" s="3" t="s">
        <v>731</v>
      </c>
      <c r="B15" s="11" t="str">
        <f t="shared" si="0"/>
        <v>FpD_SDo_ReTv</v>
      </c>
      <c r="C15" s="1" t="s">
        <v>13</v>
      </c>
      <c r="D15" s="15" t="s">
        <v>58</v>
      </c>
      <c r="E15" s="13">
        <v>61661</v>
      </c>
    </row>
    <row r="16" spans="1:6" ht="15" customHeight="1" x14ac:dyDescent="0.25">
      <c r="A16" s="3" t="s">
        <v>732</v>
      </c>
      <c r="B16" s="11" t="str">
        <f t="shared" si="0"/>
        <v>FpD_SDo_PGGf</v>
      </c>
      <c r="C16" s="1" t="s">
        <v>14</v>
      </c>
      <c r="D16" s="15" t="s">
        <v>93</v>
      </c>
      <c r="E16" s="13">
        <v>0</v>
      </c>
    </row>
    <row r="17" spans="1:5" ht="27.75" customHeight="1" x14ac:dyDescent="0.25">
      <c r="A17" s="3" t="s">
        <v>734</v>
      </c>
      <c r="B17" s="11" t="str">
        <f t="shared" si="0"/>
        <v>FpD_SDo_Otot</v>
      </c>
      <c r="C17" s="4" t="s">
        <v>15</v>
      </c>
      <c r="D17" s="5" t="s">
        <v>733</v>
      </c>
      <c r="E17" s="13">
        <v>-163413</v>
      </c>
    </row>
    <row r="18" spans="1:5" x14ac:dyDescent="0.25"/>
    <row r="19" spans="1:5" hidden="1" x14ac:dyDescent="0.25">
      <c r="D19" s="14"/>
    </row>
  </sheetData>
  <sheetProtection algorithmName="SHA-512" hashValue="q7FrVZgA3d3MdyiaqAlQyAZS7V7DE+sASnLXfYGgN9WW7ilfCuf1T1RIjqMPSIYvKCpa4Y0PkI09TaH0KtynKA==" saltValue="Yj3PMwxbAfRm4YvEQBzF/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>
    <tabColor theme="4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25.5" customHeight="1" x14ac:dyDescent="0.25">
      <c r="C4" s="80" t="s">
        <v>827</v>
      </c>
      <c r="D4" s="81"/>
      <c r="E4" s="81"/>
    </row>
    <row r="5" spans="1:5" ht="15.75" customHeight="1" x14ac:dyDescent="0.25">
      <c r="C5" s="75" t="s">
        <v>736</v>
      </c>
      <c r="D5" s="76"/>
      <c r="E5" s="77"/>
    </row>
    <row r="6" spans="1:5" ht="22.5" customHeight="1" x14ac:dyDescent="0.25">
      <c r="C6" s="1"/>
      <c r="D6" s="5"/>
      <c r="E6" s="2" t="s">
        <v>673</v>
      </c>
    </row>
    <row r="7" spans="1:5" ht="15" customHeight="1" x14ac:dyDescent="0.25">
      <c r="B7" s="8" t="s">
        <v>766</v>
      </c>
      <c r="C7" s="1"/>
      <c r="D7" s="5" t="s">
        <v>737</v>
      </c>
      <c r="E7" s="2"/>
    </row>
    <row r="8" spans="1:5" ht="15" customHeight="1" x14ac:dyDescent="0.25">
      <c r="A8" s="3" t="s">
        <v>739</v>
      </c>
      <c r="B8" s="11" t="str">
        <f>"PR_"&amp;$B$7&amp;"_"&amp;A8</f>
        <v>PR_PeRe_GAH</v>
      </c>
      <c r="C8" s="1" t="s">
        <v>5</v>
      </c>
      <c r="D8" s="15" t="s">
        <v>738</v>
      </c>
      <c r="E8" s="13">
        <v>205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740</v>
      </c>
      <c r="E10" s="15"/>
    </row>
    <row r="11" spans="1:5" ht="15" customHeight="1" x14ac:dyDescent="0.25">
      <c r="A11" s="3" t="s">
        <v>742</v>
      </c>
      <c r="B11" s="11" t="str">
        <f t="shared" ref="B11:B15" si="0">"PR_"&amp;$B$7&amp;"_"&amp;A11</f>
        <v>PR_PeRe_Lon</v>
      </c>
      <c r="C11" s="1" t="s">
        <v>6</v>
      </c>
      <c r="D11" s="15" t="s">
        <v>741</v>
      </c>
      <c r="E11" s="13">
        <v>165950</v>
      </c>
    </row>
    <row r="12" spans="1:5" ht="15" customHeight="1" x14ac:dyDescent="0.25">
      <c r="A12" s="3" t="s">
        <v>744</v>
      </c>
      <c r="B12" s="11" t="str">
        <f t="shared" si="0"/>
        <v>PR_PeRe_Pen</v>
      </c>
      <c r="C12" s="1" t="s">
        <v>7</v>
      </c>
      <c r="D12" s="15" t="s">
        <v>743</v>
      </c>
      <c r="E12" s="13">
        <v>16784</v>
      </c>
    </row>
    <row r="13" spans="1:5" ht="15" customHeight="1" x14ac:dyDescent="0.25">
      <c r="A13" s="3" t="s">
        <v>746</v>
      </c>
      <c r="B13" s="11" t="str">
        <f t="shared" si="0"/>
        <v>PR_PeRe_SoSi</v>
      </c>
      <c r="C13" s="1" t="s">
        <v>8</v>
      </c>
      <c r="D13" s="15" t="s">
        <v>745</v>
      </c>
      <c r="E13" s="13">
        <v>892</v>
      </c>
    </row>
    <row r="14" spans="1:5" ht="15" customHeight="1" x14ac:dyDescent="0.25">
      <c r="A14" s="3" t="s">
        <v>748</v>
      </c>
      <c r="B14" s="11" t="str">
        <f t="shared" si="0"/>
        <v>PR_PeRe_Afg</v>
      </c>
      <c r="C14" s="1" t="s">
        <v>9</v>
      </c>
      <c r="D14" s="15" t="s">
        <v>747</v>
      </c>
      <c r="E14" s="13">
        <v>26738</v>
      </c>
    </row>
    <row r="15" spans="1:5" ht="15" customHeight="1" x14ac:dyDescent="0.25">
      <c r="A15" s="3" t="s">
        <v>750</v>
      </c>
      <c r="B15" s="11" t="str">
        <f t="shared" si="0"/>
        <v>PR_PeRe_PuTot</v>
      </c>
      <c r="C15" s="4" t="s">
        <v>10</v>
      </c>
      <c r="D15" s="5" t="s">
        <v>749</v>
      </c>
      <c r="E15" s="13">
        <v>211514</v>
      </c>
    </row>
    <row r="16" spans="1:5" ht="15" customHeight="1" x14ac:dyDescent="0.25">
      <c r="A16" s="15"/>
      <c r="C16" s="1"/>
      <c r="D16" s="5" t="s">
        <v>751</v>
      </c>
      <c r="E16" s="15"/>
    </row>
    <row r="17" spans="1:5" ht="15" customHeight="1" x14ac:dyDescent="0.25">
      <c r="A17" s="3" t="s">
        <v>753</v>
      </c>
      <c r="B17" s="11" t="str">
        <f>"PR_"&amp;$B$7&amp;"_"&amp;A17</f>
        <v>PR_PeRe_Rep</v>
      </c>
      <c r="C17" s="1" t="s">
        <v>11</v>
      </c>
      <c r="D17" s="15" t="s">
        <v>752</v>
      </c>
      <c r="E17" s="13">
        <v>0</v>
      </c>
    </row>
    <row r="18" spans="1:5" ht="15" customHeight="1" x14ac:dyDescent="0.25">
      <c r="A18" s="3" t="s">
        <v>755</v>
      </c>
      <c r="B18" s="11" t="str">
        <f>"PR_"&amp;$B$7&amp;"_"&amp;A18</f>
        <v>PR_PeRe_Bes</v>
      </c>
      <c r="C18" s="1" t="s">
        <v>12</v>
      </c>
      <c r="D18" s="15" t="s">
        <v>754</v>
      </c>
      <c r="E18" s="13">
        <v>6614</v>
      </c>
    </row>
    <row r="19" spans="1:5" ht="15" customHeight="1" x14ac:dyDescent="0.25">
      <c r="A19" s="3" t="s">
        <v>757</v>
      </c>
      <c r="B19" s="11" t="str">
        <f>"PR_"&amp;$B$7&amp;"_"&amp;A19</f>
        <v>PR_PeRe_Dir</v>
      </c>
      <c r="C19" s="1" t="s">
        <v>13</v>
      </c>
      <c r="D19" s="15" t="s">
        <v>756</v>
      </c>
      <c r="E19" s="13">
        <v>16128</v>
      </c>
    </row>
    <row r="20" spans="1:5" ht="15" customHeight="1" x14ac:dyDescent="0.25">
      <c r="A20" s="15"/>
      <c r="C20" s="1"/>
      <c r="D20" s="5" t="s">
        <v>758</v>
      </c>
      <c r="E20" s="15"/>
    </row>
    <row r="21" spans="1:5" ht="15" customHeight="1" x14ac:dyDescent="0.25">
      <c r="A21" s="3" t="s">
        <v>760</v>
      </c>
      <c r="B21" s="11" t="str">
        <f>"PR_"&amp;$B$7&amp;"_"&amp;A21</f>
        <v>PR_PeRe_TaBes</v>
      </c>
      <c r="C21" s="1" t="s">
        <v>14</v>
      </c>
      <c r="D21" s="15" t="s">
        <v>759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761</v>
      </c>
      <c r="E23" s="15"/>
    </row>
    <row r="24" spans="1:5" ht="28.5" customHeight="1" x14ac:dyDescent="0.25">
      <c r="A24" s="3" t="s">
        <v>763</v>
      </c>
      <c r="B24" s="11" t="str">
        <f>"PR_"&amp;$B$7&amp;"_"&amp;A24</f>
        <v>PR_PeRe_RhTot</v>
      </c>
      <c r="C24" s="4" t="s">
        <v>21</v>
      </c>
      <c r="D24" s="5" t="s">
        <v>762</v>
      </c>
      <c r="E24" s="13">
        <v>8693</v>
      </c>
    </row>
    <row r="25" spans="1:5" ht="15" customHeight="1" x14ac:dyDescent="0.25">
      <c r="A25" s="3" t="s">
        <v>765</v>
      </c>
      <c r="B25" s="11" t="str">
        <f>"PR_"&amp;$B$7&amp;"_"&amp;A25</f>
        <v>PR_PeRe_XyTot</v>
      </c>
      <c r="C25" s="4" t="s">
        <v>22</v>
      </c>
      <c r="D25" s="5" t="s">
        <v>764</v>
      </c>
      <c r="E25" s="13">
        <v>4722</v>
      </c>
    </row>
    <row r="26" spans="1:5" x14ac:dyDescent="0.25"/>
    <row r="27" spans="1:5" hidden="1" x14ac:dyDescent="0.25">
      <c r="D27" s="14"/>
    </row>
  </sheetData>
  <sheetProtection algorithmName="SHA-512" hashValue="Syfe9jzYS1GVI6U8HwNoEV1QHw2CUSFy6Pk40oxc977sAQIMFzsDWmc8sj33sulvO4OM0nEWXJB8Aba0nVHhig==" saltValue="OJdhC80dxYHq27QpilIP/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>
    <tabColor theme="4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71" t="s">
        <v>606</v>
      </c>
      <c r="C1" s="71"/>
    </row>
    <row r="2" spans="1:11" x14ac:dyDescent="0.25"/>
    <row r="3" spans="1:11" x14ac:dyDescent="0.25"/>
    <row r="4" spans="1:11" ht="23.25" x14ac:dyDescent="0.25">
      <c r="B4" s="78" t="s">
        <v>828</v>
      </c>
      <c r="C4" s="79"/>
      <c r="D4" s="79"/>
      <c r="E4" s="79"/>
      <c r="F4" s="79"/>
      <c r="G4" s="9"/>
      <c r="H4" s="9"/>
      <c r="I4" s="9"/>
      <c r="J4" s="9"/>
      <c r="K4" s="9"/>
    </row>
    <row r="5" spans="1:11" ht="15" customHeight="1" x14ac:dyDescent="0.25">
      <c r="B5" s="75" t="s">
        <v>609</v>
      </c>
      <c r="C5" s="76"/>
      <c r="D5" s="76"/>
      <c r="E5" s="76"/>
      <c r="F5" s="76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610</v>
      </c>
      <c r="E6" s="2" t="s">
        <v>611</v>
      </c>
      <c r="F6" s="2" t="s">
        <v>612</v>
      </c>
      <c r="G6" s="2" t="s">
        <v>634</v>
      </c>
      <c r="H6" s="2" t="s">
        <v>635</v>
      </c>
      <c r="I6" s="2" t="s">
        <v>636</v>
      </c>
      <c r="J6" s="2" t="s">
        <v>637</v>
      </c>
      <c r="K6" s="2" t="s">
        <v>821</v>
      </c>
    </row>
    <row r="7" spans="1:11" ht="16.5" customHeight="1" x14ac:dyDescent="0.25">
      <c r="B7" s="1"/>
      <c r="C7" s="5" t="s">
        <v>613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618</v>
      </c>
      <c r="B8" s="1" t="s">
        <v>5</v>
      </c>
      <c r="C8" s="15" t="s">
        <v>614</v>
      </c>
      <c r="D8" s="13">
        <v>983509</v>
      </c>
      <c r="E8" s="13">
        <v>20055419</v>
      </c>
      <c r="F8" s="13">
        <v>551606</v>
      </c>
      <c r="G8" s="13">
        <v>21590534</v>
      </c>
      <c r="H8" s="13">
        <v>21543525</v>
      </c>
      <c r="I8" s="13">
        <v>47009</v>
      </c>
      <c r="J8" s="5"/>
      <c r="K8" s="5"/>
    </row>
    <row r="9" spans="1:11" x14ac:dyDescent="0.25">
      <c r="A9" s="8" t="s">
        <v>620</v>
      </c>
      <c r="B9" s="1" t="s">
        <v>6</v>
      </c>
      <c r="C9" s="15" t="s">
        <v>619</v>
      </c>
      <c r="D9" s="13">
        <v>184230</v>
      </c>
      <c r="E9" s="13">
        <v>1525983</v>
      </c>
      <c r="F9" s="13">
        <v>0</v>
      </c>
      <c r="G9" s="13">
        <v>1710213</v>
      </c>
      <c r="H9" s="13">
        <v>1544772</v>
      </c>
      <c r="I9" s="13">
        <v>165441</v>
      </c>
      <c r="J9" s="5"/>
      <c r="K9" s="5"/>
    </row>
    <row r="10" spans="1:11" x14ac:dyDescent="0.25">
      <c r="A10" s="8" t="s">
        <v>622</v>
      </c>
      <c r="B10" s="4" t="s">
        <v>7</v>
      </c>
      <c r="C10" s="5" t="s">
        <v>621</v>
      </c>
      <c r="D10" s="13">
        <v>1167739</v>
      </c>
      <c r="E10" s="13">
        <v>21581402</v>
      </c>
      <c r="F10" s="13">
        <v>551606</v>
      </c>
      <c r="G10" s="13">
        <v>23300747</v>
      </c>
      <c r="H10" s="13">
        <v>23088297</v>
      </c>
      <c r="I10" s="13">
        <v>212450</v>
      </c>
      <c r="J10" s="13">
        <v>0</v>
      </c>
      <c r="K10" s="13">
        <v>23300747</v>
      </c>
    </row>
    <row r="11" spans="1:11" x14ac:dyDescent="0.25">
      <c r="A11" s="8"/>
      <c r="B11" s="1"/>
      <c r="C11" s="5" t="s">
        <v>623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625</v>
      </c>
      <c r="B12" s="1" t="s">
        <v>8</v>
      </c>
      <c r="C12" s="15" t="s">
        <v>624</v>
      </c>
      <c r="D12" s="13">
        <v>1065573</v>
      </c>
      <c r="E12" s="13">
        <v>18457949</v>
      </c>
      <c r="F12" s="13">
        <v>0</v>
      </c>
      <c r="G12" s="13">
        <v>19523521</v>
      </c>
      <c r="H12" s="13">
        <v>19523390</v>
      </c>
      <c r="I12" s="13">
        <v>0</v>
      </c>
      <c r="J12" s="5"/>
      <c r="K12" s="5"/>
    </row>
    <row r="13" spans="1:11" ht="15" customHeight="1" x14ac:dyDescent="0.25">
      <c r="A13" s="8" t="s">
        <v>627</v>
      </c>
      <c r="B13" s="1" t="s">
        <v>9</v>
      </c>
      <c r="C13" s="15" t="s">
        <v>626</v>
      </c>
      <c r="D13" s="13">
        <v>0</v>
      </c>
      <c r="E13" s="13">
        <v>0</v>
      </c>
      <c r="F13" s="13">
        <v>310309</v>
      </c>
      <c r="G13" s="13">
        <v>310309</v>
      </c>
      <c r="H13" s="13">
        <v>310309</v>
      </c>
      <c r="I13" s="13">
        <v>0</v>
      </c>
      <c r="J13" s="5"/>
      <c r="K13" s="5"/>
    </row>
    <row r="14" spans="1:11" ht="25.5" x14ac:dyDescent="0.25">
      <c r="A14" s="8" t="s">
        <v>629</v>
      </c>
      <c r="B14" s="1" t="s">
        <v>10</v>
      </c>
      <c r="C14" s="15" t="s">
        <v>628</v>
      </c>
      <c r="D14" s="13">
        <v>0</v>
      </c>
      <c r="E14" s="13">
        <v>1612</v>
      </c>
      <c r="F14" s="13">
        <v>0</v>
      </c>
      <c r="G14" s="13">
        <v>1612</v>
      </c>
      <c r="H14" s="13">
        <v>1612</v>
      </c>
      <c r="I14" s="13">
        <v>0</v>
      </c>
      <c r="J14" s="5"/>
      <c r="K14" s="5"/>
    </row>
    <row r="15" spans="1:11" ht="25.5" x14ac:dyDescent="0.25">
      <c r="A15" s="8" t="s">
        <v>631</v>
      </c>
      <c r="B15" s="1" t="s">
        <v>11</v>
      </c>
      <c r="C15" s="15" t="s">
        <v>630</v>
      </c>
      <c r="D15" s="13">
        <v>102166</v>
      </c>
      <c r="E15" s="13">
        <v>3121842</v>
      </c>
      <c r="F15" s="13">
        <v>241297</v>
      </c>
      <c r="G15" s="13">
        <v>3465305</v>
      </c>
      <c r="H15" s="13">
        <v>3252986</v>
      </c>
      <c r="I15" s="13">
        <v>212450</v>
      </c>
      <c r="J15" s="5"/>
      <c r="K15" s="5"/>
    </row>
    <row r="16" spans="1:11" x14ac:dyDescent="0.25">
      <c r="A16" s="8" t="s">
        <v>633</v>
      </c>
      <c r="B16" s="1" t="s">
        <v>12</v>
      </c>
      <c r="C16" s="15" t="s">
        <v>632</v>
      </c>
      <c r="D16" s="13">
        <v>30596</v>
      </c>
      <c r="E16" s="13">
        <v>742155</v>
      </c>
      <c r="F16" s="13">
        <v>253240</v>
      </c>
      <c r="G16" s="13">
        <v>1025991</v>
      </c>
      <c r="H16" s="13">
        <v>974516</v>
      </c>
      <c r="I16" s="13">
        <v>3866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818</v>
      </c>
      <c r="D19" s="23" t="s">
        <v>819</v>
      </c>
      <c r="E19" s="23" t="s">
        <v>819</v>
      </c>
      <c r="F19" s="23" t="s">
        <v>819</v>
      </c>
      <c r="G19" s="23" t="s">
        <v>820</v>
      </c>
      <c r="H19" s="23" t="s">
        <v>820</v>
      </c>
      <c r="I19" s="23" t="s">
        <v>820</v>
      </c>
      <c r="J19" s="23" t="s">
        <v>820</v>
      </c>
      <c r="K19" s="23" t="s">
        <v>820</v>
      </c>
    </row>
    <row r="20" spans="3:11" hidden="1" x14ac:dyDescent="0.25">
      <c r="C20" s="17" t="s">
        <v>817</v>
      </c>
      <c r="D20" s="16" t="s">
        <v>615</v>
      </c>
      <c r="E20" s="16" t="s">
        <v>616</v>
      </c>
      <c r="F20" s="16" t="s">
        <v>617</v>
      </c>
      <c r="G20" s="16" t="s">
        <v>638</v>
      </c>
      <c r="H20" s="16" t="s">
        <v>639</v>
      </c>
      <c r="I20" s="16" t="s">
        <v>640</v>
      </c>
      <c r="J20" s="16" t="s">
        <v>641</v>
      </c>
      <c r="K20" s="16" t="s">
        <v>642</v>
      </c>
    </row>
  </sheetData>
  <sheetProtection algorithmName="SHA-512" hashValue="PFUSLgU/5/WSwyI7VNHZ7sQ7aqMXTuNHU953H5AiES4yuYWOqivxCA6f6adOyvo1cDZ6Ud8mjTIHQjAuMHciWg==" saltValue="J4sefU8HkskiBp+BLOGHJ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>
    <tabColor theme="2"/>
  </sheetPr>
  <dimension ref="A1:F45"/>
  <sheetViews>
    <sheetView showGridLines="0" topLeftCell="C1" zoomScaleNormal="100" zoomScaleSheetLayoutView="9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30" customHeight="1" x14ac:dyDescent="0.25">
      <c r="C4" s="80" t="s">
        <v>984</v>
      </c>
      <c r="D4" s="81"/>
      <c r="E4" s="81"/>
    </row>
    <row r="5" spans="1:5" ht="15" customHeight="1" x14ac:dyDescent="0.25">
      <c r="C5" s="70" t="s">
        <v>187</v>
      </c>
      <c r="D5" s="82"/>
      <c r="E5" s="82"/>
    </row>
    <row r="6" spans="1:5" ht="26.25" customHeight="1" x14ac:dyDescent="0.25">
      <c r="B6" s="8" t="s">
        <v>873</v>
      </c>
      <c r="C6" s="1"/>
      <c r="D6" s="5"/>
      <c r="E6" s="2" t="s">
        <v>673</v>
      </c>
    </row>
    <row r="7" spans="1:5" ht="15" customHeight="1" x14ac:dyDescent="0.25">
      <c r="A7" s="3" t="s">
        <v>279</v>
      </c>
      <c r="B7" s="11" t="str">
        <f>"Res_"&amp;$B$6&amp;"_"&amp;A7</f>
        <v>Res_ReOp_BM</v>
      </c>
      <c r="C7" s="1" t="s">
        <v>5</v>
      </c>
      <c r="D7" s="15" t="s">
        <v>831</v>
      </c>
      <c r="E7" s="13">
        <v>10959</v>
      </c>
    </row>
    <row r="8" spans="1:5" ht="15" customHeight="1" x14ac:dyDescent="0.25">
      <c r="A8" s="3" t="s">
        <v>833</v>
      </c>
      <c r="B8" s="11" t="str">
        <f t="shared" ref="B8:B43" si="0">"Res_"&amp;$B$6&amp;"_"&amp;A8</f>
        <v>Res_ReOp_BV</v>
      </c>
      <c r="C8" s="1" t="s">
        <v>6</v>
      </c>
      <c r="D8" s="15" t="s">
        <v>832</v>
      </c>
      <c r="E8" s="13">
        <v>213148</v>
      </c>
    </row>
    <row r="9" spans="1:5" ht="15" customHeight="1" x14ac:dyDescent="0.25">
      <c r="A9" s="24" t="s">
        <v>835</v>
      </c>
      <c r="B9" s="11" t="str">
        <f t="shared" si="0"/>
        <v>Res_ReOp_EB</v>
      </c>
      <c r="C9" s="1" t="s">
        <v>7</v>
      </c>
      <c r="D9" s="15" t="s">
        <v>834</v>
      </c>
      <c r="E9" s="13">
        <v>13700</v>
      </c>
    </row>
    <row r="10" spans="1:5" ht="15" customHeight="1" x14ac:dyDescent="0.25">
      <c r="A10" s="3" t="s">
        <v>837</v>
      </c>
      <c r="B10" s="11" t="str">
        <f t="shared" si="0"/>
        <v>Res_ReOp_iNM</v>
      </c>
      <c r="C10" s="1" t="s">
        <v>8</v>
      </c>
      <c r="D10" s="15" t="s">
        <v>836</v>
      </c>
      <c r="E10" s="13">
        <v>0</v>
      </c>
    </row>
    <row r="11" spans="1:5" ht="15" customHeight="1" x14ac:dyDescent="0.25">
      <c r="A11" s="3" t="s">
        <v>839</v>
      </c>
      <c r="B11" s="11" t="str">
        <f t="shared" si="0"/>
        <v>Res_ReOp_PGd</v>
      </c>
      <c r="C11" s="1" t="s">
        <v>9</v>
      </c>
      <c r="D11" s="15" t="s">
        <v>838</v>
      </c>
      <c r="E11" s="13">
        <v>-4429</v>
      </c>
    </row>
    <row r="12" spans="1:5" ht="15" customHeight="1" x14ac:dyDescent="0.25">
      <c r="A12" s="3" t="s">
        <v>841</v>
      </c>
      <c r="B12" s="11" t="str">
        <f t="shared" si="0"/>
        <v>Res_ReOp_BTot</v>
      </c>
      <c r="C12" s="4" t="s">
        <v>10</v>
      </c>
      <c r="D12" s="5" t="s">
        <v>840</v>
      </c>
      <c r="E12" s="13">
        <v>233378</v>
      </c>
    </row>
    <row r="13" spans="1:5" ht="15" customHeight="1" x14ac:dyDescent="0.25">
      <c r="A13" s="3" t="s">
        <v>842</v>
      </c>
      <c r="B13" s="11" t="str">
        <f t="shared" si="0"/>
        <v>Res_ReOp_iTV</v>
      </c>
      <c r="C13" s="1" t="s">
        <v>11</v>
      </c>
      <c r="D13" s="15" t="s">
        <v>2</v>
      </c>
      <c r="E13" s="13">
        <v>162227</v>
      </c>
    </row>
    <row r="14" spans="1:5" ht="15" customHeight="1" x14ac:dyDescent="0.25">
      <c r="A14" s="3" t="s">
        <v>843</v>
      </c>
      <c r="B14" s="11" t="str">
        <f t="shared" si="0"/>
        <v>Res_ReOp_iAV</v>
      </c>
      <c r="C14" s="1" t="s">
        <v>12</v>
      </c>
      <c r="D14" s="15" t="s">
        <v>3</v>
      </c>
      <c r="E14" s="13">
        <v>188024</v>
      </c>
    </row>
    <row r="15" spans="1:5" ht="15" customHeight="1" x14ac:dyDescent="0.25">
      <c r="A15" s="3" t="s">
        <v>375</v>
      </c>
      <c r="B15" s="11" t="str">
        <f t="shared" si="0"/>
        <v>Res_ReOp_iEjd</v>
      </c>
      <c r="C15" s="1" t="s">
        <v>13</v>
      </c>
      <c r="D15" s="15" t="s">
        <v>4</v>
      </c>
      <c r="E15" s="13">
        <v>55867</v>
      </c>
    </row>
    <row r="16" spans="1:5" ht="15" customHeight="1" x14ac:dyDescent="0.25">
      <c r="A16" s="3" t="s">
        <v>315</v>
      </c>
      <c r="B16" s="11" t="str">
        <f t="shared" si="0"/>
        <v>Res_ReOp_RiU</v>
      </c>
      <c r="C16" s="1" t="s">
        <v>14</v>
      </c>
      <c r="D16" s="15" t="s">
        <v>46</v>
      </c>
      <c r="E16" s="13">
        <v>1586562</v>
      </c>
    </row>
    <row r="17" spans="1:5" ht="15" customHeight="1" x14ac:dyDescent="0.25">
      <c r="A17" s="3" t="s">
        <v>283</v>
      </c>
      <c r="B17" s="11" t="str">
        <f t="shared" si="0"/>
        <v>Res_ReOp_Kurs</v>
      </c>
      <c r="C17" s="1" t="s">
        <v>15</v>
      </c>
      <c r="D17" s="15" t="s">
        <v>47</v>
      </c>
      <c r="E17" s="13">
        <v>-121912</v>
      </c>
    </row>
    <row r="18" spans="1:5" ht="15" customHeight="1" x14ac:dyDescent="0.25">
      <c r="A18" s="3" t="s">
        <v>316</v>
      </c>
      <c r="B18" s="11" t="str">
        <f t="shared" si="0"/>
        <v>Res_ReOp_Rug</v>
      </c>
      <c r="C18" s="1" t="s">
        <v>16</v>
      </c>
      <c r="D18" s="15" t="s">
        <v>48</v>
      </c>
      <c r="E18" s="13">
        <v>-52196</v>
      </c>
    </row>
    <row r="19" spans="1:5" ht="15" customHeight="1" x14ac:dyDescent="0.25">
      <c r="A19" s="3" t="s">
        <v>284</v>
      </c>
      <c r="B19" s="11" t="str">
        <f t="shared" si="0"/>
        <v>Res_ReOp_AdmV</v>
      </c>
      <c r="C19" s="1" t="s">
        <v>17</v>
      </c>
      <c r="D19" s="15" t="s">
        <v>49</v>
      </c>
      <c r="E19" s="13">
        <v>-54240</v>
      </c>
    </row>
    <row r="20" spans="1:5" ht="15" customHeight="1" x14ac:dyDescent="0.25">
      <c r="A20" s="3" t="s">
        <v>381</v>
      </c>
      <c r="B20" s="11" t="str">
        <f t="shared" si="0"/>
        <v>Res_ReOp_iaTot</v>
      </c>
      <c r="C20" s="4" t="s">
        <v>18</v>
      </c>
      <c r="D20" s="5" t="s">
        <v>844</v>
      </c>
      <c r="E20" s="13">
        <v>1764332</v>
      </c>
    </row>
    <row r="21" spans="1:5" ht="15" customHeight="1" x14ac:dyDescent="0.25">
      <c r="A21" s="3" t="s">
        <v>285</v>
      </c>
      <c r="B21" s="11" t="str">
        <f t="shared" si="0"/>
        <v>Res_ReOp_Pas</v>
      </c>
      <c r="C21" s="1" t="s">
        <v>19</v>
      </c>
      <c r="D21" s="15" t="s">
        <v>51</v>
      </c>
      <c r="E21" s="13">
        <v>-261247</v>
      </c>
    </row>
    <row r="22" spans="1:5" ht="15" customHeight="1" x14ac:dyDescent="0.25">
      <c r="A22" s="3" t="s">
        <v>846</v>
      </c>
      <c r="B22" s="11" t="str">
        <f t="shared" si="0"/>
        <v>Res_ReOp_iaPTot</v>
      </c>
      <c r="C22" s="4" t="s">
        <v>20</v>
      </c>
      <c r="D22" s="5" t="s">
        <v>845</v>
      </c>
      <c r="E22" s="13">
        <v>1503085</v>
      </c>
    </row>
    <row r="23" spans="1:5" ht="15" customHeight="1" x14ac:dyDescent="0.25">
      <c r="A23" s="3" t="s">
        <v>848</v>
      </c>
      <c r="B23" s="11" t="str">
        <f t="shared" si="0"/>
        <v>Res_ReOp_UPy</v>
      </c>
      <c r="C23" s="1" t="s">
        <v>21</v>
      </c>
      <c r="D23" s="15" t="s">
        <v>847</v>
      </c>
      <c r="E23" s="13">
        <v>-1681645</v>
      </c>
    </row>
    <row r="24" spans="1:5" ht="15" customHeight="1" x14ac:dyDescent="0.25">
      <c r="A24" s="3" t="s">
        <v>318</v>
      </c>
      <c r="B24" s="11" t="str">
        <f t="shared" si="0"/>
        <v>Res_ReOp_MGd</v>
      </c>
      <c r="C24" s="1" t="s">
        <v>22</v>
      </c>
      <c r="D24" s="15" t="s">
        <v>53</v>
      </c>
      <c r="E24" s="13">
        <v>16700</v>
      </c>
    </row>
    <row r="25" spans="1:5" ht="15" customHeight="1" x14ac:dyDescent="0.25">
      <c r="A25" s="3" t="s">
        <v>849</v>
      </c>
      <c r="B25" s="11" t="str">
        <f t="shared" si="0"/>
        <v>Res_ReOp_Ehs</v>
      </c>
      <c r="C25" s="1" t="s">
        <v>23</v>
      </c>
      <c r="D25" s="15" t="s">
        <v>54</v>
      </c>
      <c r="E25" s="13">
        <v>0</v>
      </c>
    </row>
    <row r="26" spans="1:5" ht="15" customHeight="1" x14ac:dyDescent="0.25">
      <c r="A26" s="3" t="s">
        <v>850</v>
      </c>
      <c r="B26" s="11" t="str">
        <f t="shared" si="0"/>
        <v>Res_ReOp_GEhs</v>
      </c>
      <c r="C26" s="1" t="s">
        <v>24</v>
      </c>
      <c r="D26" s="15" t="s">
        <v>55</v>
      </c>
      <c r="E26" s="13">
        <v>0</v>
      </c>
    </row>
    <row r="27" spans="1:5" ht="15" customHeight="1" x14ac:dyDescent="0.25">
      <c r="A27" s="3" t="s">
        <v>852</v>
      </c>
      <c r="B27" s="11" t="str">
        <f t="shared" si="0"/>
        <v>Res_ReOp_PYTot</v>
      </c>
      <c r="C27" s="4" t="s">
        <v>25</v>
      </c>
      <c r="D27" s="5" t="s">
        <v>851</v>
      </c>
      <c r="E27" s="13">
        <v>-1664945</v>
      </c>
    </row>
    <row r="28" spans="1:5" ht="15" customHeight="1" x14ac:dyDescent="0.25">
      <c r="A28" s="3" t="s">
        <v>351</v>
      </c>
      <c r="B28" s="11" t="str">
        <f t="shared" si="0"/>
        <v>Res_ReOp_Phs</v>
      </c>
      <c r="C28" s="1" t="s">
        <v>26</v>
      </c>
      <c r="D28" s="15" t="s">
        <v>853</v>
      </c>
      <c r="E28" s="13">
        <v>-567242</v>
      </c>
    </row>
    <row r="29" spans="1:5" ht="15" customHeight="1" x14ac:dyDescent="0.25">
      <c r="A29" s="3" t="s">
        <v>855</v>
      </c>
      <c r="B29" s="11" t="str">
        <f t="shared" si="0"/>
        <v>Res_ReOp_Gfa</v>
      </c>
      <c r="C29" s="1" t="s">
        <v>27</v>
      </c>
      <c r="D29" s="15" t="s">
        <v>854</v>
      </c>
      <c r="E29" s="13">
        <v>-6426</v>
      </c>
    </row>
    <row r="30" spans="1:5" ht="15" customHeight="1" x14ac:dyDescent="0.25">
      <c r="A30" s="3" t="s">
        <v>857</v>
      </c>
      <c r="B30" s="11" t="str">
        <f t="shared" si="0"/>
        <v>Res_ReOp_PHTot</v>
      </c>
      <c r="C30" s="4" t="s">
        <v>28</v>
      </c>
      <c r="D30" s="5" t="s">
        <v>856</v>
      </c>
      <c r="E30" s="13">
        <v>-573669</v>
      </c>
    </row>
    <row r="31" spans="1:5" ht="15" customHeight="1" x14ac:dyDescent="0.25">
      <c r="A31" s="3" t="s">
        <v>859</v>
      </c>
      <c r="B31" s="11" t="str">
        <f t="shared" si="0"/>
        <v>Res_ReOp_TB</v>
      </c>
      <c r="C31" s="1" t="s">
        <v>29</v>
      </c>
      <c r="D31" s="15" t="s">
        <v>858</v>
      </c>
      <c r="E31" s="13">
        <v>0</v>
      </c>
    </row>
    <row r="32" spans="1:5" ht="15" customHeight="1" x14ac:dyDescent="0.25">
      <c r="A32" s="3" t="s">
        <v>861</v>
      </c>
      <c r="B32" s="11" t="str">
        <f t="shared" si="0"/>
        <v>Res_ReOp_KBp</v>
      </c>
      <c r="C32" s="1" t="s">
        <v>30</v>
      </c>
      <c r="D32" s="15" t="s">
        <v>860</v>
      </c>
      <c r="E32" s="13">
        <v>105</v>
      </c>
    </row>
    <row r="33" spans="1:5" ht="15" customHeight="1" x14ac:dyDescent="0.25">
      <c r="A33" s="3" t="s">
        <v>863</v>
      </c>
      <c r="B33" s="11" t="str">
        <f t="shared" si="0"/>
        <v>Res_ReOp_BoTot</v>
      </c>
      <c r="C33" s="4" t="s">
        <v>31</v>
      </c>
      <c r="D33" s="5" t="s">
        <v>862</v>
      </c>
      <c r="E33" s="13">
        <v>105</v>
      </c>
    </row>
    <row r="34" spans="1:5" ht="15" customHeight="1" x14ac:dyDescent="0.25">
      <c r="A34" s="3" t="s">
        <v>292</v>
      </c>
      <c r="B34" s="11" t="str">
        <f t="shared" si="0"/>
        <v>Res_ReOp_Eom</v>
      </c>
      <c r="C34" s="1" t="s">
        <v>32</v>
      </c>
      <c r="D34" s="15" t="s">
        <v>57</v>
      </c>
      <c r="E34" s="13">
        <v>0</v>
      </c>
    </row>
    <row r="35" spans="1:5" ht="15" customHeight="1" x14ac:dyDescent="0.25">
      <c r="A35" s="3" t="s">
        <v>293</v>
      </c>
      <c r="B35" s="11" t="str">
        <f t="shared" si="0"/>
        <v>Res_ReOp_Aom</v>
      </c>
      <c r="C35" s="1" t="s">
        <v>33</v>
      </c>
      <c r="D35" s="15" t="s">
        <v>92</v>
      </c>
      <c r="E35" s="13">
        <v>-19807</v>
      </c>
    </row>
    <row r="36" spans="1:5" ht="15" customHeight="1" x14ac:dyDescent="0.25">
      <c r="A36" s="3" t="s">
        <v>319</v>
      </c>
      <c r="B36" s="11" t="str">
        <f t="shared" si="0"/>
        <v>Res_ReOp_PGG</v>
      </c>
      <c r="C36" s="1" t="s">
        <v>34</v>
      </c>
      <c r="D36" s="15" t="s">
        <v>864</v>
      </c>
      <c r="E36" s="13">
        <v>0</v>
      </c>
    </row>
    <row r="37" spans="1:5" ht="15" customHeight="1" x14ac:dyDescent="0.25">
      <c r="A37" s="3" t="s">
        <v>294</v>
      </c>
      <c r="B37" s="11" t="str">
        <f t="shared" si="0"/>
        <v>Res_ReOp_DTot</v>
      </c>
      <c r="C37" s="4" t="s">
        <v>35</v>
      </c>
      <c r="D37" s="5" t="s">
        <v>865</v>
      </c>
      <c r="E37" s="13">
        <v>-19807</v>
      </c>
    </row>
    <row r="38" spans="1:5" ht="15" customHeight="1" x14ac:dyDescent="0.25">
      <c r="A38" s="3" t="s">
        <v>867</v>
      </c>
      <c r="B38" s="11" t="str">
        <f t="shared" si="0"/>
        <v>Res_ReOp_PtTot</v>
      </c>
      <c r="C38" s="4" t="s">
        <v>36</v>
      </c>
      <c r="D38" s="5" t="s">
        <v>866</v>
      </c>
      <c r="E38" s="13">
        <v>-521853</v>
      </c>
    </row>
    <row r="39" spans="1:5" ht="15" customHeight="1" x14ac:dyDescent="0.25">
      <c r="A39" s="3" t="s">
        <v>385</v>
      </c>
      <c r="B39" s="11" t="str">
        <f t="shared" si="0"/>
        <v>Res_ReOp_Xind</v>
      </c>
      <c r="C39" s="1" t="s">
        <v>37</v>
      </c>
      <c r="D39" s="15" t="s">
        <v>62</v>
      </c>
      <c r="E39" s="13">
        <v>172</v>
      </c>
    </row>
    <row r="40" spans="1:5" ht="15" customHeight="1" x14ac:dyDescent="0.25">
      <c r="A40" s="3" t="s">
        <v>386</v>
      </c>
      <c r="B40" s="11" t="str">
        <f t="shared" si="0"/>
        <v>Res_ReOp_Xomk</v>
      </c>
      <c r="C40" s="1" t="s">
        <v>38</v>
      </c>
      <c r="D40" s="15" t="s">
        <v>194</v>
      </c>
      <c r="E40" s="13">
        <v>0</v>
      </c>
    </row>
    <row r="41" spans="1:5" ht="15" customHeight="1" x14ac:dyDescent="0.25">
      <c r="A41" s="3" t="s">
        <v>269</v>
      </c>
      <c r="B41" s="11" t="str">
        <f t="shared" si="0"/>
        <v>Res_ReOp_ResTot</v>
      </c>
      <c r="C41" s="4" t="s">
        <v>39</v>
      </c>
      <c r="D41" s="5" t="s">
        <v>868</v>
      </c>
      <c r="E41" s="13">
        <v>-521681</v>
      </c>
    </row>
    <row r="42" spans="1:5" ht="15" customHeight="1" x14ac:dyDescent="0.25">
      <c r="A42" s="3" t="s">
        <v>870</v>
      </c>
      <c r="B42" s="11" t="str">
        <f t="shared" si="0"/>
        <v>Res_ReOp_XSA</v>
      </c>
      <c r="C42" s="1" t="s">
        <v>40</v>
      </c>
      <c r="D42" s="15" t="s">
        <v>869</v>
      </c>
      <c r="E42" s="13">
        <v>-2363</v>
      </c>
    </row>
    <row r="43" spans="1:5" ht="15" customHeight="1" x14ac:dyDescent="0.25">
      <c r="A43" s="3" t="s">
        <v>872</v>
      </c>
      <c r="B43" s="11" t="str">
        <f t="shared" si="0"/>
        <v>Res_ReOp_ResNTot</v>
      </c>
      <c r="C43" s="4" t="s">
        <v>41</v>
      </c>
      <c r="D43" s="5" t="s">
        <v>871</v>
      </c>
      <c r="E43" s="13">
        <v>-524044</v>
      </c>
    </row>
    <row r="44" spans="1:5" x14ac:dyDescent="0.25"/>
    <row r="45" spans="1:5" hidden="1" x14ac:dyDescent="0.25">
      <c r="D45" s="14"/>
    </row>
  </sheetData>
  <sheetProtection algorithmName="SHA-512" hashValue="K0dWc0O6Njb95yXzntf0PV7y0adkWSMWwL5hRjszfJF8a6l6S3y3lu/Ck0W6FxJGhr9y89Csyq4lH/DPxnZB3A==" saltValue="15o+8FpNnt6SbUadrMqLZ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>
    <tabColor theme="2"/>
  </sheetPr>
  <dimension ref="A1:F7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85.710937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30" customHeight="1" x14ac:dyDescent="0.25">
      <c r="C4" s="80" t="s">
        <v>985</v>
      </c>
      <c r="D4" s="81"/>
      <c r="E4" s="81"/>
    </row>
    <row r="5" spans="1:5" ht="15" customHeight="1" x14ac:dyDescent="0.25">
      <c r="C5" s="70" t="s">
        <v>187</v>
      </c>
      <c r="D5" s="70"/>
      <c r="E5" s="70"/>
    </row>
    <row r="6" spans="1:5" ht="26.25" customHeight="1" x14ac:dyDescent="0.25">
      <c r="C6" s="1"/>
      <c r="D6" s="5"/>
      <c r="E6" s="2" t="s">
        <v>673</v>
      </c>
    </row>
    <row r="7" spans="1:5" ht="15" customHeight="1" x14ac:dyDescent="0.25">
      <c r="B7" s="8" t="s">
        <v>278</v>
      </c>
      <c r="C7" s="1"/>
      <c r="D7" s="5" t="s">
        <v>95</v>
      </c>
      <c r="E7" s="2"/>
    </row>
    <row r="8" spans="1:5" ht="15" customHeight="1" x14ac:dyDescent="0.25">
      <c r="A8" s="3" t="s">
        <v>247</v>
      </c>
      <c r="B8" s="11" t="str">
        <f>"Bal_"&amp;$B$7&amp;"_"&amp;A8</f>
        <v>Bal_AkPa_iak</v>
      </c>
      <c r="C8" s="1" t="s">
        <v>5</v>
      </c>
      <c r="D8" s="15" t="s">
        <v>96</v>
      </c>
      <c r="E8" s="13">
        <v>0</v>
      </c>
    </row>
    <row r="9" spans="1:5" ht="15" customHeight="1" x14ac:dyDescent="0.25">
      <c r="A9" s="3" t="s">
        <v>248</v>
      </c>
      <c r="B9" s="11" t="str">
        <f t="shared" ref="B9:B44" si="0">"Bal_"&amp;$B$7&amp;"_"&amp;A9</f>
        <v>Bal_AkPa_Dm</v>
      </c>
      <c r="C9" s="1" t="s">
        <v>6</v>
      </c>
      <c r="D9" s="15" t="s">
        <v>97</v>
      </c>
      <c r="E9" s="13">
        <v>0</v>
      </c>
    </row>
    <row r="10" spans="1:5" ht="15" customHeight="1" x14ac:dyDescent="0.25">
      <c r="A10" s="3" t="s">
        <v>249</v>
      </c>
      <c r="B10" s="11" t="str">
        <f t="shared" si="0"/>
        <v>Bal_AkPa_Dejd</v>
      </c>
      <c r="C10" s="1" t="s">
        <v>7</v>
      </c>
      <c r="D10" s="15" t="s">
        <v>98</v>
      </c>
      <c r="E10" s="13">
        <v>0</v>
      </c>
    </row>
    <row r="11" spans="1:5" ht="15" customHeight="1" x14ac:dyDescent="0.25">
      <c r="A11" s="3" t="s">
        <v>327</v>
      </c>
      <c r="B11" s="11" t="str">
        <f t="shared" si="0"/>
        <v>Bal_AkPa_MATot</v>
      </c>
      <c r="C11" s="4" t="s">
        <v>8</v>
      </c>
      <c r="D11" s="5" t="s">
        <v>99</v>
      </c>
      <c r="E11" s="13">
        <v>0</v>
      </c>
    </row>
    <row r="12" spans="1:5" ht="15" customHeight="1" x14ac:dyDescent="0.25">
      <c r="A12" s="3" t="s">
        <v>375</v>
      </c>
      <c r="B12" s="11" t="str">
        <f t="shared" si="0"/>
        <v>Bal_AkPa_iEjd</v>
      </c>
      <c r="C12" s="1" t="s">
        <v>9</v>
      </c>
      <c r="D12" s="15" t="s">
        <v>100</v>
      </c>
      <c r="E12" s="13">
        <v>1527752</v>
      </c>
    </row>
    <row r="13" spans="1:5" ht="15" customHeight="1" x14ac:dyDescent="0.25">
      <c r="A13" s="3" t="s">
        <v>376</v>
      </c>
      <c r="B13" s="11" t="str">
        <f t="shared" si="0"/>
        <v>Bal_AkPa_KapTv</v>
      </c>
      <c r="C13" s="1" t="s">
        <v>10</v>
      </c>
      <c r="D13" s="15" t="s">
        <v>101</v>
      </c>
      <c r="E13" s="13">
        <v>1718954</v>
      </c>
    </row>
    <row r="14" spans="1:5" ht="15" customHeight="1" x14ac:dyDescent="0.25">
      <c r="A14" s="3" t="s">
        <v>377</v>
      </c>
      <c r="B14" s="11" t="str">
        <f t="shared" si="0"/>
        <v>Bal_AkPa_UTv</v>
      </c>
      <c r="C14" s="1" t="s">
        <v>11</v>
      </c>
      <c r="D14" s="15" t="s">
        <v>102</v>
      </c>
      <c r="E14" s="13">
        <v>370902</v>
      </c>
    </row>
    <row r="15" spans="1:5" ht="15" customHeight="1" x14ac:dyDescent="0.25">
      <c r="A15" s="3" t="s">
        <v>378</v>
      </c>
      <c r="B15" s="11" t="str">
        <f t="shared" si="0"/>
        <v>Bal_AkPa_KapAv</v>
      </c>
      <c r="C15" s="1" t="s">
        <v>12</v>
      </c>
      <c r="D15" s="15" t="s">
        <v>103</v>
      </c>
      <c r="E15" s="13">
        <v>656825</v>
      </c>
    </row>
    <row r="16" spans="1:5" ht="15" customHeight="1" x14ac:dyDescent="0.25">
      <c r="A16" s="3" t="s">
        <v>379</v>
      </c>
      <c r="B16" s="11" t="str">
        <f t="shared" si="0"/>
        <v>Bal_AkPa_UAv</v>
      </c>
      <c r="C16" s="1" t="s">
        <v>13</v>
      </c>
      <c r="D16" s="15" t="s">
        <v>104</v>
      </c>
      <c r="E16" s="13">
        <v>0</v>
      </c>
    </row>
    <row r="17" spans="1:5" ht="15" customHeight="1" x14ac:dyDescent="0.25">
      <c r="A17" s="3" t="s">
        <v>251</v>
      </c>
      <c r="B17" s="11" t="str">
        <f t="shared" si="0"/>
        <v>Bal_AkPa_invTot</v>
      </c>
      <c r="C17" s="4" t="s">
        <v>14</v>
      </c>
      <c r="D17" s="5" t="s">
        <v>105</v>
      </c>
      <c r="E17" s="13">
        <v>2746681</v>
      </c>
    </row>
    <row r="18" spans="1:5" ht="15" customHeight="1" x14ac:dyDescent="0.25">
      <c r="A18" s="3" t="s">
        <v>252</v>
      </c>
      <c r="B18" s="11" t="str">
        <f t="shared" si="0"/>
        <v>Bal_AkPa_Kapa</v>
      </c>
      <c r="C18" s="1" t="s">
        <v>15</v>
      </c>
      <c r="D18" s="15" t="s">
        <v>106</v>
      </c>
      <c r="E18" s="13">
        <v>1090878</v>
      </c>
    </row>
    <row r="19" spans="1:5" ht="15" customHeight="1" x14ac:dyDescent="0.25">
      <c r="A19" s="3" t="s">
        <v>253</v>
      </c>
      <c r="B19" s="11" t="str">
        <f t="shared" si="0"/>
        <v>Bal_AkPa_invAn</v>
      </c>
      <c r="C19" s="1" t="s">
        <v>16</v>
      </c>
      <c r="D19" s="15" t="s">
        <v>107</v>
      </c>
      <c r="E19" s="13">
        <v>11621424</v>
      </c>
    </row>
    <row r="20" spans="1:5" ht="15" customHeight="1" x14ac:dyDescent="0.25">
      <c r="A20" s="3" t="s">
        <v>399</v>
      </c>
      <c r="B20" s="11" t="str">
        <f t="shared" si="0"/>
        <v>Bal_AkPa_ObL</v>
      </c>
      <c r="C20" s="1" t="s">
        <v>17</v>
      </c>
      <c r="D20" s="15" t="s">
        <v>108</v>
      </c>
      <c r="E20" s="13">
        <v>28927083</v>
      </c>
    </row>
    <row r="21" spans="1:5" ht="15" customHeight="1" x14ac:dyDescent="0.25">
      <c r="A21" s="3" t="s">
        <v>254</v>
      </c>
      <c r="B21" s="11" t="str">
        <f t="shared" si="0"/>
        <v>Bal_AkPa_AnKi</v>
      </c>
      <c r="C21" s="1" t="s">
        <v>18</v>
      </c>
      <c r="D21" s="15" t="s">
        <v>109</v>
      </c>
      <c r="E21" s="13">
        <v>0</v>
      </c>
    </row>
    <row r="22" spans="1:5" ht="15" customHeight="1" x14ac:dyDescent="0.25">
      <c r="A22" s="3" t="s">
        <v>255</v>
      </c>
      <c r="B22" s="11" t="str">
        <f t="shared" si="0"/>
        <v>Bal_AkPa_PUd</v>
      </c>
      <c r="C22" s="1" t="s">
        <v>19</v>
      </c>
      <c r="D22" s="15" t="s">
        <v>110</v>
      </c>
      <c r="E22" s="13">
        <v>1359387</v>
      </c>
    </row>
    <row r="23" spans="1:5" ht="15" customHeight="1" x14ac:dyDescent="0.25">
      <c r="A23" s="3" t="s">
        <v>256</v>
      </c>
      <c r="B23" s="11" t="str">
        <f t="shared" si="0"/>
        <v>Bal_AkPa_Xud</v>
      </c>
      <c r="C23" s="1" t="s">
        <v>20</v>
      </c>
      <c r="D23" s="15" t="s">
        <v>111</v>
      </c>
      <c r="E23" s="13">
        <v>275641</v>
      </c>
    </row>
    <row r="24" spans="1:5" ht="15" customHeight="1" x14ac:dyDescent="0.25">
      <c r="A24" s="3" t="s">
        <v>257</v>
      </c>
      <c r="B24" s="11" t="str">
        <f t="shared" si="0"/>
        <v>Bal_AkPa_iKre</v>
      </c>
      <c r="C24" s="1" t="s">
        <v>21</v>
      </c>
      <c r="D24" s="15" t="s">
        <v>112</v>
      </c>
      <c r="E24" s="13">
        <v>319380</v>
      </c>
    </row>
    <row r="25" spans="1:5" ht="15" customHeight="1" x14ac:dyDescent="0.25">
      <c r="A25" s="3" t="s">
        <v>258</v>
      </c>
      <c r="B25" s="11" t="str">
        <f t="shared" si="0"/>
        <v>Bal_AkPa_Xinv</v>
      </c>
      <c r="C25" s="1" t="s">
        <v>22</v>
      </c>
      <c r="D25" s="15" t="s">
        <v>113</v>
      </c>
      <c r="E25" s="13">
        <v>7614986</v>
      </c>
    </row>
    <row r="26" spans="1:5" ht="15" customHeight="1" x14ac:dyDescent="0.25">
      <c r="A26" s="3" t="s">
        <v>387</v>
      </c>
      <c r="B26" s="11" t="str">
        <f t="shared" si="0"/>
        <v>Bal_AkPa_FinTot</v>
      </c>
      <c r="C26" s="4" t="s">
        <v>23</v>
      </c>
      <c r="D26" s="5" t="s">
        <v>203</v>
      </c>
      <c r="E26" s="13">
        <v>51208779</v>
      </c>
    </row>
    <row r="27" spans="1:5" ht="15" customHeight="1" x14ac:dyDescent="0.25">
      <c r="A27" s="3" t="s">
        <v>250</v>
      </c>
      <c r="B27" s="11" t="str">
        <f t="shared" si="0"/>
        <v>Bal_AkPa_iakTot</v>
      </c>
      <c r="C27" s="4" t="s">
        <v>24</v>
      </c>
      <c r="D27" s="5" t="s">
        <v>874</v>
      </c>
      <c r="E27" s="13">
        <v>55483212</v>
      </c>
    </row>
    <row r="28" spans="1:5" ht="15" customHeight="1" x14ac:dyDescent="0.25">
      <c r="A28" s="3" t="s">
        <v>329</v>
      </c>
      <c r="B28" s="11" t="str">
        <f t="shared" si="0"/>
        <v>Bal_AkPa_GfPh</v>
      </c>
      <c r="C28" s="1" t="s">
        <v>25</v>
      </c>
      <c r="D28" s="15" t="s">
        <v>875</v>
      </c>
      <c r="E28" s="13">
        <v>0</v>
      </c>
    </row>
    <row r="29" spans="1:5" ht="15" customHeight="1" x14ac:dyDescent="0.25">
      <c r="A29" s="3" t="s">
        <v>331</v>
      </c>
      <c r="B29" s="11" t="str">
        <f t="shared" si="0"/>
        <v>Bal_AkPa_GfEh</v>
      </c>
      <c r="C29" s="1" t="s">
        <v>26</v>
      </c>
      <c r="D29" s="15" t="s">
        <v>117</v>
      </c>
      <c r="E29" s="13">
        <v>0</v>
      </c>
    </row>
    <row r="30" spans="1:5" ht="15" customHeight="1" x14ac:dyDescent="0.25">
      <c r="A30" s="3" t="s">
        <v>333</v>
      </c>
      <c r="B30" s="11" t="str">
        <f t="shared" si="0"/>
        <v>Bal_AkPa_GfTot</v>
      </c>
      <c r="C30" s="4" t="s">
        <v>27</v>
      </c>
      <c r="D30" s="5" t="s">
        <v>876</v>
      </c>
      <c r="E30" s="13">
        <v>0</v>
      </c>
    </row>
    <row r="31" spans="1:5" ht="15" customHeight="1" x14ac:dyDescent="0.25">
      <c r="A31" s="3" t="s">
        <v>878</v>
      </c>
      <c r="B31" s="11" t="str">
        <f t="shared" si="0"/>
        <v>Bal_AkPa_TM</v>
      </c>
      <c r="C31" s="1" t="s">
        <v>28</v>
      </c>
      <c r="D31" s="15" t="s">
        <v>877</v>
      </c>
      <c r="E31" s="13">
        <v>0</v>
      </c>
    </row>
    <row r="32" spans="1:5" ht="15" customHeight="1" x14ac:dyDescent="0.25">
      <c r="A32" s="3" t="s">
        <v>338</v>
      </c>
      <c r="B32" s="11" t="str">
        <f t="shared" si="0"/>
        <v>Bal_AkPa_TTv</v>
      </c>
      <c r="C32" s="1" t="s">
        <v>29</v>
      </c>
      <c r="D32" s="15" t="s">
        <v>121</v>
      </c>
      <c r="E32" s="13">
        <v>35535</v>
      </c>
    </row>
    <row r="33" spans="1:5" ht="15" customHeight="1" x14ac:dyDescent="0.25">
      <c r="A33" s="3" t="s">
        <v>339</v>
      </c>
      <c r="B33" s="11" t="str">
        <f t="shared" si="0"/>
        <v>Bal_AkPa_TAv</v>
      </c>
      <c r="C33" s="1" t="s">
        <v>30</v>
      </c>
      <c r="D33" s="15" t="s">
        <v>122</v>
      </c>
      <c r="E33" s="13">
        <v>21730</v>
      </c>
    </row>
    <row r="34" spans="1:5" ht="15" customHeight="1" x14ac:dyDescent="0.25">
      <c r="A34" s="3" t="s">
        <v>879</v>
      </c>
      <c r="B34" s="11" t="str">
        <f t="shared" si="0"/>
        <v>Bal_AkPa_TX</v>
      </c>
      <c r="C34" s="1" t="s">
        <v>31</v>
      </c>
      <c r="D34" s="15" t="s">
        <v>123</v>
      </c>
      <c r="E34" s="13">
        <v>43659</v>
      </c>
    </row>
    <row r="35" spans="1:5" ht="15" customHeight="1" x14ac:dyDescent="0.25">
      <c r="A35" s="3" t="s">
        <v>340</v>
      </c>
      <c r="B35" s="11" t="str">
        <f t="shared" si="0"/>
        <v>Bal_AkPa_TTot</v>
      </c>
      <c r="C35" s="4" t="s">
        <v>32</v>
      </c>
      <c r="D35" s="5" t="s">
        <v>880</v>
      </c>
      <c r="E35" s="13">
        <v>100924</v>
      </c>
    </row>
    <row r="36" spans="1:5" ht="15" customHeight="1" x14ac:dyDescent="0.25">
      <c r="A36" s="3" t="s">
        <v>341</v>
      </c>
      <c r="B36" s="11" t="str">
        <f t="shared" si="0"/>
        <v>Bal_AkPa_AkMB</v>
      </c>
      <c r="C36" s="1" t="s">
        <v>33</v>
      </c>
      <c r="D36" s="15" t="s">
        <v>228</v>
      </c>
      <c r="E36" s="13">
        <v>0</v>
      </c>
    </row>
    <row r="37" spans="1:5" ht="15" customHeight="1" x14ac:dyDescent="0.25">
      <c r="A37" s="3" t="s">
        <v>882</v>
      </c>
      <c r="B37" s="11" t="str">
        <f t="shared" si="0"/>
        <v>Bal_AkPa_AuP</v>
      </c>
      <c r="C37" s="1" t="s">
        <v>34</v>
      </c>
      <c r="D37" s="15" t="s">
        <v>881</v>
      </c>
      <c r="E37" s="13">
        <v>18</v>
      </c>
    </row>
    <row r="38" spans="1:5" ht="15" customHeight="1" x14ac:dyDescent="0.25">
      <c r="A38" s="3" t="s">
        <v>344</v>
      </c>
      <c r="B38" s="11" t="str">
        <f t="shared" si="0"/>
        <v>Bal_AkPa_LBe</v>
      </c>
      <c r="C38" s="1" t="s">
        <v>35</v>
      </c>
      <c r="D38" s="15" t="s">
        <v>125</v>
      </c>
      <c r="E38" s="13">
        <v>142740</v>
      </c>
    </row>
    <row r="39" spans="1:5" ht="15" customHeight="1" x14ac:dyDescent="0.25">
      <c r="A39" s="3" t="s">
        <v>388</v>
      </c>
      <c r="B39" s="11" t="str">
        <f t="shared" si="0"/>
        <v>Bal_AkPa_AkX</v>
      </c>
      <c r="C39" s="1" t="s">
        <v>36</v>
      </c>
      <c r="D39" s="15" t="s">
        <v>113</v>
      </c>
      <c r="E39" s="13">
        <v>16</v>
      </c>
    </row>
    <row r="40" spans="1:5" ht="15" customHeight="1" x14ac:dyDescent="0.25">
      <c r="A40" s="3" t="s">
        <v>389</v>
      </c>
      <c r="B40" s="11" t="str">
        <f t="shared" si="0"/>
        <v>Bal_AkPa_AkXTot</v>
      </c>
      <c r="C40" s="4" t="s">
        <v>37</v>
      </c>
      <c r="D40" s="5" t="s">
        <v>883</v>
      </c>
      <c r="E40" s="13">
        <v>142774</v>
      </c>
    </row>
    <row r="41" spans="1:5" ht="15" customHeight="1" x14ac:dyDescent="0.25">
      <c r="A41" s="3" t="s">
        <v>393</v>
      </c>
      <c r="B41" s="11" t="str">
        <f t="shared" si="0"/>
        <v>Bal_AkPa_TrL</v>
      </c>
      <c r="C41" s="1" t="s">
        <v>38</v>
      </c>
      <c r="D41" s="15" t="s">
        <v>127</v>
      </c>
      <c r="E41" s="13">
        <v>194464</v>
      </c>
    </row>
    <row r="42" spans="1:5" ht="15" customHeight="1" x14ac:dyDescent="0.25">
      <c r="A42" s="3" t="s">
        <v>391</v>
      </c>
      <c r="B42" s="11" t="str">
        <f t="shared" si="0"/>
        <v>Bal_AkPa_XPap</v>
      </c>
      <c r="C42" s="1" t="s">
        <v>39</v>
      </c>
      <c r="D42" s="15" t="s">
        <v>128</v>
      </c>
      <c r="E42" s="13">
        <v>107270</v>
      </c>
    </row>
    <row r="43" spans="1:5" ht="15" customHeight="1" x14ac:dyDescent="0.25">
      <c r="A43" s="3" t="s">
        <v>392</v>
      </c>
      <c r="B43" s="11" t="str">
        <f t="shared" si="0"/>
        <v>Bal_AkPa_PapTot</v>
      </c>
      <c r="C43" s="4" t="s">
        <v>40</v>
      </c>
      <c r="D43" s="5" t="s">
        <v>884</v>
      </c>
      <c r="E43" s="13">
        <v>301734</v>
      </c>
    </row>
    <row r="44" spans="1:5" ht="15" customHeight="1" x14ac:dyDescent="0.25">
      <c r="A44" s="3" t="s">
        <v>260</v>
      </c>
      <c r="B44" s="11" t="str">
        <f t="shared" si="0"/>
        <v>Bal_AkPa_AktTot</v>
      </c>
      <c r="C44" s="4" t="s">
        <v>41</v>
      </c>
      <c r="D44" s="5" t="s">
        <v>885</v>
      </c>
      <c r="E44" s="13">
        <v>56028644</v>
      </c>
    </row>
    <row r="45" spans="1:5" ht="15" customHeight="1" x14ac:dyDescent="0.25">
      <c r="A45" s="5"/>
      <c r="C45" s="4"/>
      <c r="D45" s="5"/>
      <c r="E45" s="5"/>
    </row>
    <row r="46" spans="1:5" ht="15" customHeight="1" x14ac:dyDescent="0.25">
      <c r="A46" s="5"/>
      <c r="C46" s="4"/>
      <c r="D46" s="5" t="s">
        <v>129</v>
      </c>
      <c r="E46" s="5"/>
    </row>
    <row r="47" spans="1:5" ht="15" customHeight="1" x14ac:dyDescent="0.25">
      <c r="A47" s="3" t="s">
        <v>400</v>
      </c>
      <c r="B47" s="11" t="str">
        <f t="shared" ref="B47:B75" si="1">"Bal_"&amp;$B$7&amp;"_"&amp;A47</f>
        <v>Bal_AkPa_OhL</v>
      </c>
      <c r="C47" s="1" t="s">
        <v>42</v>
      </c>
      <c r="D47" s="15" t="s">
        <v>162</v>
      </c>
      <c r="E47" s="13">
        <v>0</v>
      </c>
    </row>
    <row r="48" spans="1:5" ht="15" customHeight="1" x14ac:dyDescent="0.25">
      <c r="A48" s="3" t="s">
        <v>887</v>
      </c>
      <c r="B48" s="11" t="str">
        <f t="shared" si="1"/>
        <v>Bal_AkPa_Rsv</v>
      </c>
      <c r="C48" s="1" t="s">
        <v>43</v>
      </c>
      <c r="D48" s="15" t="s">
        <v>886</v>
      </c>
      <c r="E48" s="13">
        <v>810457</v>
      </c>
    </row>
    <row r="49" spans="1:5" ht="15" customHeight="1" x14ac:dyDescent="0.25">
      <c r="A49" s="3" t="s">
        <v>270</v>
      </c>
      <c r="B49" s="11" t="str">
        <f t="shared" si="1"/>
        <v>Bal_AkPa_OvUn</v>
      </c>
      <c r="C49" s="1" t="s">
        <v>44</v>
      </c>
      <c r="D49" s="15" t="s">
        <v>169</v>
      </c>
      <c r="E49" s="13">
        <v>5949269</v>
      </c>
    </row>
    <row r="50" spans="1:5" ht="15" customHeight="1" x14ac:dyDescent="0.25">
      <c r="A50" s="3" t="s">
        <v>889</v>
      </c>
      <c r="B50" s="11" t="str">
        <f t="shared" si="1"/>
        <v>Bal_AkPa_UdSv</v>
      </c>
      <c r="C50" s="1" t="s">
        <v>45</v>
      </c>
      <c r="D50" s="15" t="s">
        <v>888</v>
      </c>
      <c r="E50" s="13">
        <v>0</v>
      </c>
    </row>
    <row r="51" spans="1:5" ht="15" customHeight="1" x14ac:dyDescent="0.25">
      <c r="A51" s="3" t="s">
        <v>347</v>
      </c>
      <c r="B51" s="11" t="str">
        <f t="shared" si="1"/>
        <v>Bal_AkPa_Mi</v>
      </c>
      <c r="C51" s="1" t="s">
        <v>66</v>
      </c>
      <c r="D51" s="15" t="s">
        <v>229</v>
      </c>
      <c r="E51" s="13">
        <v>0</v>
      </c>
    </row>
    <row r="52" spans="1:5" ht="15" customHeight="1" x14ac:dyDescent="0.25">
      <c r="A52" s="3" t="s">
        <v>348</v>
      </c>
      <c r="B52" s="11" t="str">
        <f t="shared" si="1"/>
        <v>Bal_AkPa_EkTot</v>
      </c>
      <c r="C52" s="4" t="s">
        <v>67</v>
      </c>
      <c r="D52" s="5" t="s">
        <v>890</v>
      </c>
      <c r="E52" s="13">
        <v>6759726</v>
      </c>
    </row>
    <row r="53" spans="1:5" ht="15" customHeight="1" x14ac:dyDescent="0.25">
      <c r="A53" s="3" t="s">
        <v>349</v>
      </c>
      <c r="B53" s="11" t="str">
        <f t="shared" si="1"/>
        <v>Bal_AkPa_AnLk</v>
      </c>
      <c r="C53" s="1" t="s">
        <v>68</v>
      </c>
      <c r="D53" s="15" t="s">
        <v>891</v>
      </c>
      <c r="E53" s="13">
        <v>160750</v>
      </c>
    </row>
    <row r="54" spans="1:5" ht="15" customHeight="1" x14ac:dyDescent="0.25">
      <c r="A54" s="3" t="s">
        <v>353</v>
      </c>
      <c r="B54" s="11" t="str">
        <f t="shared" si="1"/>
        <v>Bal_AkPa_GY</v>
      </c>
      <c r="C54" s="1" t="s">
        <v>69</v>
      </c>
      <c r="D54" s="15" t="s">
        <v>170</v>
      </c>
      <c r="E54" s="13">
        <v>37856947</v>
      </c>
    </row>
    <row r="55" spans="1:5" ht="15" customHeight="1" x14ac:dyDescent="0.25">
      <c r="A55" s="3" t="s">
        <v>893</v>
      </c>
      <c r="B55" s="11" t="str">
        <f t="shared" si="1"/>
        <v>Bal_AkPa_Bop</v>
      </c>
      <c r="C55" s="1" t="s">
        <v>70</v>
      </c>
      <c r="D55" s="15" t="s">
        <v>892</v>
      </c>
      <c r="E55" s="13">
        <v>0</v>
      </c>
    </row>
    <row r="56" spans="1:5" ht="15" customHeight="1" x14ac:dyDescent="0.25">
      <c r="A56" s="3" t="s">
        <v>895</v>
      </c>
      <c r="B56" s="11" t="str">
        <f t="shared" si="1"/>
        <v>Bal_AkPa_PhTot</v>
      </c>
      <c r="C56" s="4" t="s">
        <v>71</v>
      </c>
      <c r="D56" s="5" t="s">
        <v>894</v>
      </c>
      <c r="E56" s="13">
        <v>37856947</v>
      </c>
    </row>
    <row r="57" spans="1:5" ht="15" customHeight="1" x14ac:dyDescent="0.25">
      <c r="A57" s="3" t="s">
        <v>897</v>
      </c>
      <c r="B57" s="11" t="str">
        <f t="shared" si="1"/>
        <v>Bal_AkPa_Erh</v>
      </c>
      <c r="C57" s="1" t="s">
        <v>72</v>
      </c>
      <c r="D57" s="15" t="s">
        <v>896</v>
      </c>
      <c r="E57" s="13">
        <v>3611736</v>
      </c>
    </row>
    <row r="58" spans="1:5" ht="15" customHeight="1" x14ac:dyDescent="0.25">
      <c r="A58" s="3" t="s">
        <v>354</v>
      </c>
      <c r="B58" s="11" t="str">
        <f t="shared" si="1"/>
        <v>Bal_AkPa_KoBp</v>
      </c>
      <c r="C58" s="1" t="s">
        <v>73</v>
      </c>
      <c r="D58" s="15" t="s">
        <v>898</v>
      </c>
      <c r="E58" s="13">
        <v>1300</v>
      </c>
    </row>
    <row r="59" spans="1:5" ht="15" customHeight="1" x14ac:dyDescent="0.25">
      <c r="A59" s="3" t="s">
        <v>900</v>
      </c>
      <c r="B59" s="11" t="str">
        <f t="shared" si="1"/>
        <v>Bal_AkPa_PmHTot</v>
      </c>
      <c r="C59" s="4" t="s">
        <v>74</v>
      </c>
      <c r="D59" s="5" t="s">
        <v>899</v>
      </c>
      <c r="E59" s="13">
        <v>41469983</v>
      </c>
    </row>
    <row r="60" spans="1:5" ht="15" customHeight="1" x14ac:dyDescent="0.25">
      <c r="A60" s="3" t="s">
        <v>901</v>
      </c>
      <c r="B60" s="11" t="str">
        <f t="shared" si="1"/>
        <v>Bal_AkPa_UPas</v>
      </c>
      <c r="C60" s="1" t="s">
        <v>75</v>
      </c>
      <c r="D60" s="15" t="s">
        <v>881</v>
      </c>
      <c r="E60" s="13">
        <v>35435</v>
      </c>
    </row>
    <row r="61" spans="1:5" ht="15" customHeight="1" x14ac:dyDescent="0.25">
      <c r="A61" s="3" t="s">
        <v>364</v>
      </c>
      <c r="B61" s="11" t="str">
        <f t="shared" si="1"/>
        <v>Bal_AkPa_PLF</v>
      </c>
      <c r="C61" s="1" t="s">
        <v>76</v>
      </c>
      <c r="D61" s="15" t="s">
        <v>172</v>
      </c>
      <c r="E61" s="13">
        <v>0</v>
      </c>
    </row>
    <row r="62" spans="1:5" ht="15" customHeight="1" x14ac:dyDescent="0.25">
      <c r="A62" s="3" t="s">
        <v>366</v>
      </c>
      <c r="B62" s="11" t="str">
        <f t="shared" si="1"/>
        <v>Bal_AkPa_XHen</v>
      </c>
      <c r="C62" s="1" t="s">
        <v>77</v>
      </c>
      <c r="D62" s="15" t="s">
        <v>174</v>
      </c>
      <c r="E62" s="13">
        <v>1083</v>
      </c>
    </row>
    <row r="63" spans="1:5" ht="15" customHeight="1" x14ac:dyDescent="0.25">
      <c r="A63" s="3" t="s">
        <v>367</v>
      </c>
      <c r="B63" s="11" t="str">
        <f t="shared" si="1"/>
        <v>Bal_AkPa_HFTot</v>
      </c>
      <c r="C63" s="4" t="s">
        <v>78</v>
      </c>
      <c r="D63" s="5" t="s">
        <v>902</v>
      </c>
      <c r="E63" s="13">
        <v>36518</v>
      </c>
    </row>
    <row r="64" spans="1:5" ht="15" customHeight="1" x14ac:dyDescent="0.25">
      <c r="A64" s="3" t="s">
        <v>380</v>
      </c>
      <c r="B64" s="11" t="str">
        <f t="shared" si="1"/>
        <v>Bal_AkPa_Gfdep</v>
      </c>
      <c r="C64" s="1" t="s">
        <v>79</v>
      </c>
      <c r="D64" s="15" t="s">
        <v>114</v>
      </c>
      <c r="E64" s="13">
        <v>0</v>
      </c>
    </row>
    <row r="65" spans="1:5" ht="15" customHeight="1" x14ac:dyDescent="0.25">
      <c r="A65" s="3" t="s">
        <v>904</v>
      </c>
      <c r="B65" s="11" t="str">
        <f t="shared" si="1"/>
        <v>Bal_AkPa_GPkv</v>
      </c>
      <c r="C65" s="1" t="s">
        <v>80</v>
      </c>
      <c r="D65" s="15" t="s">
        <v>903</v>
      </c>
      <c r="E65" s="13">
        <v>6345</v>
      </c>
    </row>
    <row r="66" spans="1:5" ht="15" customHeight="1" x14ac:dyDescent="0.25">
      <c r="A66" s="3" t="s">
        <v>402</v>
      </c>
      <c r="B66" s="11" t="str">
        <f t="shared" si="1"/>
        <v>Bal_AkPa_OgL</v>
      </c>
      <c r="C66" s="1" t="s">
        <v>81</v>
      </c>
      <c r="D66" s="15" t="s">
        <v>177</v>
      </c>
      <c r="E66" s="13">
        <v>0</v>
      </c>
    </row>
    <row r="67" spans="1:5" ht="15" customHeight="1" x14ac:dyDescent="0.25">
      <c r="A67" s="3" t="s">
        <v>274</v>
      </c>
      <c r="B67" s="11" t="str">
        <f t="shared" si="1"/>
        <v>Bal_AkPa_KonG</v>
      </c>
      <c r="C67" s="1" t="s">
        <v>82</v>
      </c>
      <c r="D67" s="15" t="s">
        <v>178</v>
      </c>
      <c r="E67" s="13">
        <v>0</v>
      </c>
    </row>
    <row r="68" spans="1:5" ht="15" customHeight="1" x14ac:dyDescent="0.25">
      <c r="A68" s="3" t="s">
        <v>368</v>
      </c>
      <c r="B68" s="11" t="str">
        <f t="shared" si="1"/>
        <v>Bal_AkPa_UdG</v>
      </c>
      <c r="C68" s="1" t="s">
        <v>83</v>
      </c>
      <c r="D68" s="15" t="s">
        <v>186</v>
      </c>
      <c r="E68" s="13">
        <v>0</v>
      </c>
    </row>
    <row r="69" spans="1:5" ht="15" customHeight="1" x14ac:dyDescent="0.25">
      <c r="A69" s="3" t="s">
        <v>275</v>
      </c>
      <c r="B69" s="11" t="str">
        <f t="shared" si="1"/>
        <v>Bal_AkPa_GKre</v>
      </c>
      <c r="C69" s="1" t="s">
        <v>84</v>
      </c>
      <c r="D69" s="15" t="s">
        <v>179</v>
      </c>
      <c r="E69" s="13">
        <v>7100154</v>
      </c>
    </row>
    <row r="70" spans="1:5" ht="15" customHeight="1" x14ac:dyDescent="0.25">
      <c r="A70" s="3" t="s">
        <v>369</v>
      </c>
      <c r="B70" s="11" t="str">
        <f t="shared" si="1"/>
        <v>Bal_AkPa_GTv</v>
      </c>
      <c r="C70" s="1" t="s">
        <v>130</v>
      </c>
      <c r="D70" s="15" t="s">
        <v>180</v>
      </c>
      <c r="E70" s="13">
        <v>9641</v>
      </c>
    </row>
    <row r="71" spans="1:5" ht="15" customHeight="1" x14ac:dyDescent="0.25">
      <c r="A71" s="3" t="s">
        <v>370</v>
      </c>
      <c r="B71" s="11" t="str">
        <f t="shared" si="1"/>
        <v>Bal_AkPa_GAv</v>
      </c>
      <c r="C71" s="1" t="s">
        <v>131</v>
      </c>
      <c r="D71" s="15" t="s">
        <v>181</v>
      </c>
      <c r="E71" s="13">
        <v>10836</v>
      </c>
    </row>
    <row r="72" spans="1:5" ht="15" customHeight="1" x14ac:dyDescent="0.25">
      <c r="A72" s="3" t="s">
        <v>372</v>
      </c>
      <c r="B72" s="11" t="str">
        <f t="shared" si="1"/>
        <v>Bal_AkPa_XG</v>
      </c>
      <c r="C72" s="1" t="s">
        <v>132</v>
      </c>
      <c r="D72" s="15" t="s">
        <v>184</v>
      </c>
      <c r="E72" s="13">
        <v>463532</v>
      </c>
    </row>
    <row r="73" spans="1:5" ht="15" customHeight="1" x14ac:dyDescent="0.25">
      <c r="A73" s="3" t="s">
        <v>277</v>
      </c>
      <c r="B73" s="11" t="str">
        <f t="shared" si="1"/>
        <v>Bal_AkPa_GTot</v>
      </c>
      <c r="C73" s="4" t="s">
        <v>133</v>
      </c>
      <c r="D73" s="5" t="s">
        <v>905</v>
      </c>
      <c r="E73" s="13">
        <v>7590508</v>
      </c>
    </row>
    <row r="74" spans="1:5" ht="15" customHeight="1" x14ac:dyDescent="0.25">
      <c r="A74" s="3" t="s">
        <v>373</v>
      </c>
      <c r="B74" s="11" t="str">
        <f t="shared" si="1"/>
        <v>Bal_AkPa_Pap</v>
      </c>
      <c r="C74" s="1" t="s">
        <v>134</v>
      </c>
      <c r="D74" s="15" t="s">
        <v>185</v>
      </c>
      <c r="E74" s="13">
        <v>11160</v>
      </c>
    </row>
    <row r="75" spans="1:5" ht="15" customHeight="1" x14ac:dyDescent="0.25">
      <c r="A75" s="3" t="s">
        <v>374</v>
      </c>
      <c r="B75" s="11" t="str">
        <f t="shared" si="1"/>
        <v>Bal_AkPa_PasTot</v>
      </c>
      <c r="C75" s="4" t="s">
        <v>135</v>
      </c>
      <c r="D75" s="5" t="s">
        <v>906</v>
      </c>
      <c r="E75" s="13">
        <v>56028645</v>
      </c>
    </row>
    <row r="76" spans="1:5" x14ac:dyDescent="0.25"/>
    <row r="77" spans="1:5" hidden="1" x14ac:dyDescent="0.25">
      <c r="D77" s="14"/>
    </row>
  </sheetData>
  <sheetProtection algorithmName="SHA-512" hashValue="bcUnkZ1cVwpg5ojWFRvgJVrrItApA4hyoPgBIMicisDsiV/K087eA2iREprlGV3MLoce9fVu3rxbCuG0e/cf+Q==" saltValue="k/sVshbT0AC7uPM/wkeRr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</headerFooter>
  <rowBreaks count="1" manualBreakCount="1">
    <brk id="44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2"/>
    <pageSetUpPr fitToPage="1"/>
  </sheetPr>
  <dimension ref="A1:G6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5" customWidth="1"/>
    <col min="4" max="4" width="87.28515625" customWidth="1"/>
    <col min="5" max="5" width="14.28515625" customWidth="1"/>
    <col min="6" max="6" width="6" customWidth="1"/>
    <col min="7" max="7" width="13.5703125" hidden="1" customWidth="1"/>
    <col min="8" max="16384" width="9.140625" hidden="1"/>
  </cols>
  <sheetData>
    <row r="1" spans="1:5" s="11" customFormat="1" x14ac:dyDescent="0.25">
      <c r="C1" s="71" t="s">
        <v>606</v>
      </c>
      <c r="D1" s="71"/>
    </row>
    <row r="2" spans="1:5" s="11" customFormat="1" x14ac:dyDescent="0.25"/>
    <row r="3" spans="1:5" s="11" customFormat="1" x14ac:dyDescent="0.25"/>
    <row r="4" spans="1:5" ht="30" customHeight="1" x14ac:dyDescent="0.25">
      <c r="C4" s="67" t="s">
        <v>607</v>
      </c>
      <c r="D4" s="68"/>
      <c r="E4" s="69"/>
    </row>
    <row r="5" spans="1:5" ht="15" customHeight="1" x14ac:dyDescent="0.25">
      <c r="C5" s="70" t="s">
        <v>187</v>
      </c>
      <c r="D5" s="70"/>
      <c r="E5" s="70"/>
    </row>
    <row r="6" spans="1:5" ht="31.5" customHeight="1" x14ac:dyDescent="0.25">
      <c r="A6" s="7" t="s">
        <v>245</v>
      </c>
      <c r="B6" s="12" t="s">
        <v>244</v>
      </c>
      <c r="C6" s="1"/>
      <c r="D6" s="1"/>
      <c r="E6" s="2" t="s">
        <v>188</v>
      </c>
    </row>
    <row r="7" spans="1:5" x14ac:dyDescent="0.25">
      <c r="A7" s="8" t="s">
        <v>279</v>
      </c>
      <c r="B7" s="11" t="str">
        <f>"Res_"&amp;A7&amp;"_"&amp;$B$6</f>
        <v>Res_BM_BeY</v>
      </c>
      <c r="C7" s="1" t="s">
        <v>5</v>
      </c>
      <c r="D7" s="1" t="s">
        <v>0</v>
      </c>
      <c r="E7" s="13">
        <v>141118241</v>
      </c>
    </row>
    <row r="8" spans="1:5" x14ac:dyDescent="0.25">
      <c r="A8" s="8" t="s">
        <v>314</v>
      </c>
      <c r="B8" s="11" t="str">
        <f t="shared" ref="B8:B41" si="0">"Res_"&amp;A8&amp;"_"&amp;$B$6</f>
        <v>Res_AFp_BeY</v>
      </c>
      <c r="C8" s="1" t="s">
        <v>6</v>
      </c>
      <c r="D8" s="1" t="s">
        <v>86</v>
      </c>
      <c r="E8" s="13">
        <v>-301312</v>
      </c>
    </row>
    <row r="9" spans="1:5" x14ac:dyDescent="0.25">
      <c r="A9" s="8" t="s">
        <v>246</v>
      </c>
      <c r="B9" s="11" t="str">
        <f t="shared" si="0"/>
        <v>Res_PMTot_BeY</v>
      </c>
      <c r="C9" s="4" t="s">
        <v>7</v>
      </c>
      <c r="D9" s="4" t="s">
        <v>1</v>
      </c>
      <c r="E9" s="13">
        <v>140816928</v>
      </c>
    </row>
    <row r="10" spans="1:5" x14ac:dyDescent="0.25">
      <c r="A10" s="8" t="s">
        <v>280</v>
      </c>
      <c r="B10" s="11" t="str">
        <f t="shared" si="0"/>
        <v>Res_IndT_BeY</v>
      </c>
      <c r="C10" s="1" t="s">
        <v>8</v>
      </c>
      <c r="D10" s="1" t="s">
        <v>2</v>
      </c>
      <c r="E10" s="13">
        <v>33900426</v>
      </c>
    </row>
    <row r="11" spans="1:5" x14ac:dyDescent="0.25">
      <c r="A11" s="8" t="s">
        <v>281</v>
      </c>
      <c r="B11" s="11" t="str">
        <f t="shared" si="0"/>
        <v>Res_IndA_BeY</v>
      </c>
      <c r="C11" s="1" t="s">
        <v>9</v>
      </c>
      <c r="D11" s="1" t="s">
        <v>3</v>
      </c>
      <c r="E11" s="13">
        <v>2514849</v>
      </c>
    </row>
    <row r="12" spans="1:5" x14ac:dyDescent="0.25">
      <c r="A12" s="8" t="s">
        <v>282</v>
      </c>
      <c r="B12" s="11" t="str">
        <f t="shared" si="0"/>
        <v>Res_IndE_BeY</v>
      </c>
      <c r="C12" s="1" t="s">
        <v>10</v>
      </c>
      <c r="D12" s="1" t="s">
        <v>4</v>
      </c>
      <c r="E12" s="13">
        <v>45113</v>
      </c>
    </row>
    <row r="13" spans="1:5" x14ac:dyDescent="0.25">
      <c r="A13" s="8" t="s">
        <v>315</v>
      </c>
      <c r="B13" s="11" t="str">
        <f t="shared" si="0"/>
        <v>Res_RiU_BeY</v>
      </c>
      <c r="C13" s="1" t="s">
        <v>11</v>
      </c>
      <c r="D13" s="1" t="s">
        <v>46</v>
      </c>
      <c r="E13" s="13">
        <v>42491723</v>
      </c>
    </row>
    <row r="14" spans="1:5" x14ac:dyDescent="0.25">
      <c r="A14" s="8" t="s">
        <v>283</v>
      </c>
      <c r="B14" s="11" t="str">
        <f t="shared" si="0"/>
        <v>Res_Kurs_BeY</v>
      </c>
      <c r="C14" s="1" t="s">
        <v>12</v>
      </c>
      <c r="D14" s="1" t="s">
        <v>47</v>
      </c>
      <c r="E14" s="13">
        <v>55522986</v>
      </c>
    </row>
    <row r="15" spans="1:5" x14ac:dyDescent="0.25">
      <c r="A15" s="8" t="s">
        <v>316</v>
      </c>
      <c r="B15" s="11" t="str">
        <f t="shared" si="0"/>
        <v>Res_Rug_BeY</v>
      </c>
      <c r="C15" s="1" t="s">
        <v>13</v>
      </c>
      <c r="D15" s="1" t="s">
        <v>48</v>
      </c>
      <c r="E15" s="13">
        <v>-5888678</v>
      </c>
    </row>
    <row r="16" spans="1:5" x14ac:dyDescent="0.25">
      <c r="A16" s="8" t="s">
        <v>284</v>
      </c>
      <c r="B16" s="11" t="str">
        <f t="shared" si="0"/>
        <v>Res_AdmV_BeY</v>
      </c>
      <c r="C16" s="1" t="s">
        <v>14</v>
      </c>
      <c r="D16" s="1" t="s">
        <v>49</v>
      </c>
      <c r="E16" s="13">
        <v>-3905784</v>
      </c>
    </row>
    <row r="17" spans="1:5" ht="15.75" customHeight="1" x14ac:dyDescent="0.25">
      <c r="A17" s="8" t="s">
        <v>381</v>
      </c>
      <c r="B17" s="11" t="str">
        <f t="shared" si="0"/>
        <v>Res_iaTot_BeY</v>
      </c>
      <c r="C17" s="4" t="s">
        <v>15</v>
      </c>
      <c r="D17" s="4" t="s">
        <v>50</v>
      </c>
      <c r="E17" s="13">
        <v>124680633</v>
      </c>
    </row>
    <row r="18" spans="1:5" x14ac:dyDescent="0.25">
      <c r="A18" s="8" t="s">
        <v>285</v>
      </c>
      <c r="B18" s="11" t="str">
        <f t="shared" si="0"/>
        <v>Res_Pas_BeY</v>
      </c>
      <c r="C18" s="1" t="s">
        <v>16</v>
      </c>
      <c r="D18" s="1" t="s">
        <v>51</v>
      </c>
      <c r="E18" s="13">
        <v>-17136264</v>
      </c>
    </row>
    <row r="19" spans="1:5" x14ac:dyDescent="0.25">
      <c r="A19" s="8" t="s">
        <v>317</v>
      </c>
      <c r="B19" s="11" t="str">
        <f t="shared" si="0"/>
        <v>Res_UbY_BeY</v>
      </c>
      <c r="C19" s="1" t="s">
        <v>17</v>
      </c>
      <c r="D19" s="1" t="s">
        <v>52</v>
      </c>
      <c r="E19" s="13">
        <v>-101572543</v>
      </c>
    </row>
    <row r="20" spans="1:5" x14ac:dyDescent="0.25">
      <c r="A20" s="8" t="s">
        <v>318</v>
      </c>
      <c r="B20" s="11" t="str">
        <f t="shared" si="0"/>
        <v>Res_MGd_BeY</v>
      </c>
      <c r="C20" s="1" t="s">
        <v>18</v>
      </c>
      <c r="D20" s="1" t="s">
        <v>53</v>
      </c>
      <c r="E20" s="13">
        <v>519617</v>
      </c>
    </row>
    <row r="21" spans="1:5" x14ac:dyDescent="0.25">
      <c r="A21" s="8" t="s">
        <v>286</v>
      </c>
      <c r="B21" s="11" t="str">
        <f t="shared" si="0"/>
        <v>Res_YTot_BeY</v>
      </c>
      <c r="C21" s="4" t="s">
        <v>19</v>
      </c>
      <c r="D21" s="4" t="s">
        <v>189</v>
      </c>
      <c r="E21" s="13">
        <v>-101052926</v>
      </c>
    </row>
    <row r="22" spans="1:5" x14ac:dyDescent="0.25">
      <c r="A22" s="8" t="s">
        <v>287</v>
      </c>
      <c r="B22" s="11" t="str">
        <f t="shared" si="0"/>
        <v>Res_LP_BeY</v>
      </c>
      <c r="C22" s="1" t="s">
        <v>20</v>
      </c>
      <c r="D22" s="1" t="s">
        <v>243</v>
      </c>
      <c r="E22" s="13">
        <v>-132432726</v>
      </c>
    </row>
    <row r="23" spans="1:5" x14ac:dyDescent="0.25">
      <c r="A23" s="8" t="s">
        <v>288</v>
      </c>
      <c r="B23" s="11" t="str">
        <f t="shared" si="0"/>
        <v>Res_GLP_BeY</v>
      </c>
      <c r="C23" s="1" t="s">
        <v>21</v>
      </c>
      <c r="D23" s="1" t="s">
        <v>56</v>
      </c>
      <c r="E23" s="13">
        <v>-177830</v>
      </c>
    </row>
    <row r="24" spans="1:5" x14ac:dyDescent="0.25">
      <c r="A24" s="8" t="s">
        <v>289</v>
      </c>
      <c r="B24" s="11" t="str">
        <f t="shared" si="0"/>
        <v>Res_LPTot_BeY</v>
      </c>
      <c r="C24" s="4" t="s">
        <v>22</v>
      </c>
      <c r="D24" s="4" t="s">
        <v>190</v>
      </c>
      <c r="E24" s="13">
        <v>-132610556</v>
      </c>
    </row>
    <row r="25" spans="1:5" x14ac:dyDescent="0.25">
      <c r="A25" s="8" t="s">
        <v>290</v>
      </c>
      <c r="B25" s="11" t="str">
        <f t="shared" si="0"/>
        <v>Res_Fm_BeY</v>
      </c>
      <c r="C25" s="1" t="s">
        <v>23</v>
      </c>
      <c r="D25" s="1" t="s">
        <v>191</v>
      </c>
      <c r="E25" s="13">
        <v>-2403172</v>
      </c>
    </row>
    <row r="26" spans="1:5" x14ac:dyDescent="0.25">
      <c r="A26" s="8" t="s">
        <v>382</v>
      </c>
      <c r="B26" s="11" t="str">
        <f t="shared" si="0"/>
        <v>Res_Okap_BeY</v>
      </c>
      <c r="C26" s="1" t="s">
        <v>24</v>
      </c>
      <c r="D26" s="1" t="s">
        <v>192</v>
      </c>
      <c r="E26" s="13">
        <v>-3469493</v>
      </c>
    </row>
    <row r="27" spans="1:5" x14ac:dyDescent="0.25">
      <c r="A27" s="8" t="s">
        <v>292</v>
      </c>
      <c r="B27" s="11" t="str">
        <f t="shared" si="0"/>
        <v>Res_Eom_BeY</v>
      </c>
      <c r="C27" s="1" t="s">
        <v>25</v>
      </c>
      <c r="D27" s="1" t="s">
        <v>57</v>
      </c>
      <c r="E27" s="13">
        <v>-1135242</v>
      </c>
    </row>
    <row r="28" spans="1:5" x14ac:dyDescent="0.25">
      <c r="A28" s="8" t="s">
        <v>293</v>
      </c>
      <c r="B28" s="11" t="str">
        <f t="shared" si="0"/>
        <v>Res_Aom_BeY</v>
      </c>
      <c r="C28" s="1" t="s">
        <v>26</v>
      </c>
      <c r="D28" s="1" t="s">
        <v>92</v>
      </c>
      <c r="E28" s="13">
        <v>-3600310</v>
      </c>
    </row>
    <row r="29" spans="1:5" x14ac:dyDescent="0.25">
      <c r="A29" s="8" t="s">
        <v>383</v>
      </c>
      <c r="B29" s="11" t="str">
        <f t="shared" si="0"/>
        <v>Res_RTv_BeY</v>
      </c>
      <c r="C29" s="1" t="s">
        <v>27</v>
      </c>
      <c r="D29" s="1" t="s">
        <v>58</v>
      </c>
      <c r="E29" s="13">
        <v>149522</v>
      </c>
    </row>
    <row r="30" spans="1:5" x14ac:dyDescent="0.25">
      <c r="A30" s="8" t="s">
        <v>319</v>
      </c>
      <c r="B30" s="11" t="str">
        <f t="shared" si="0"/>
        <v>Res_PGG_BeY</v>
      </c>
      <c r="C30" s="1" t="s">
        <v>28</v>
      </c>
      <c r="D30" s="1" t="s">
        <v>93</v>
      </c>
      <c r="E30" s="13">
        <v>4345</v>
      </c>
    </row>
    <row r="31" spans="1:5" x14ac:dyDescent="0.25">
      <c r="A31" s="8" t="s">
        <v>294</v>
      </c>
      <c r="B31" s="11" t="str">
        <f t="shared" si="0"/>
        <v>Res_DTot_BeY</v>
      </c>
      <c r="C31" s="4" t="s">
        <v>29</v>
      </c>
      <c r="D31" s="5" t="s">
        <v>201</v>
      </c>
      <c r="E31" s="13">
        <v>-4581685</v>
      </c>
    </row>
    <row r="32" spans="1:5" x14ac:dyDescent="0.25">
      <c r="A32" s="8" t="s">
        <v>326</v>
      </c>
      <c r="B32" s="11" t="str">
        <f t="shared" si="0"/>
        <v>Res_Oia_BeY</v>
      </c>
      <c r="C32" s="1" t="s">
        <v>30</v>
      </c>
      <c r="D32" s="1" t="s">
        <v>59</v>
      </c>
      <c r="E32" s="13">
        <v>-2678614</v>
      </c>
    </row>
    <row r="33" spans="1:5" x14ac:dyDescent="0.25">
      <c r="A33" s="8" t="s">
        <v>320</v>
      </c>
      <c r="B33" s="11" t="str">
        <f t="shared" si="0"/>
        <v>Res_FPTot_BeY</v>
      </c>
      <c r="C33" s="4" t="s">
        <v>31</v>
      </c>
      <c r="D33" s="4" t="s">
        <v>193</v>
      </c>
      <c r="E33" s="13">
        <v>1564850</v>
      </c>
    </row>
    <row r="34" spans="1:5" x14ac:dyDescent="0.25">
      <c r="A34" s="8" t="s">
        <v>321</v>
      </c>
      <c r="B34" s="11" t="str">
        <f t="shared" si="0"/>
        <v>Res_RSU_BeY</v>
      </c>
      <c r="C34" s="1" t="s">
        <v>32</v>
      </c>
      <c r="D34" s="1" t="s">
        <v>60</v>
      </c>
      <c r="E34" s="13">
        <v>-905798</v>
      </c>
    </row>
    <row r="35" spans="1:5" x14ac:dyDescent="0.25">
      <c r="A35" s="8" t="s">
        <v>384</v>
      </c>
      <c r="B35" s="11" t="str">
        <f t="shared" si="0"/>
        <v>Res_Ekia_BeY</v>
      </c>
      <c r="C35" s="1" t="s">
        <v>33</v>
      </c>
      <c r="D35" s="1" t="s">
        <v>61</v>
      </c>
      <c r="E35" s="13">
        <v>1346383</v>
      </c>
    </row>
    <row r="36" spans="1:5" x14ac:dyDescent="0.25">
      <c r="A36" s="8" t="s">
        <v>385</v>
      </c>
      <c r="B36" s="11" t="str">
        <f t="shared" si="0"/>
        <v>Res_Xind_BeY</v>
      </c>
      <c r="C36" s="1" t="s">
        <v>34</v>
      </c>
      <c r="D36" s="1" t="s">
        <v>62</v>
      </c>
      <c r="E36" s="13">
        <v>2277382</v>
      </c>
    </row>
    <row r="37" spans="1:5" x14ac:dyDescent="0.25">
      <c r="A37" s="8" t="s">
        <v>386</v>
      </c>
      <c r="B37" s="11" t="str">
        <f t="shared" si="0"/>
        <v>Res_Xomk_BeY</v>
      </c>
      <c r="C37" s="1" t="s">
        <v>35</v>
      </c>
      <c r="D37" s="1" t="s">
        <v>194</v>
      </c>
      <c r="E37" s="13">
        <v>-1038542</v>
      </c>
    </row>
    <row r="38" spans="1:5" x14ac:dyDescent="0.25">
      <c r="A38" s="8" t="s">
        <v>295</v>
      </c>
      <c r="B38" s="11" t="str">
        <f t="shared" si="0"/>
        <v>Res_ROA_BeY</v>
      </c>
      <c r="C38" s="1" t="s">
        <v>36</v>
      </c>
      <c r="D38" s="1" t="s">
        <v>63</v>
      </c>
      <c r="E38" s="13">
        <v>0</v>
      </c>
    </row>
    <row r="39" spans="1:5" x14ac:dyDescent="0.25">
      <c r="A39" s="8" t="s">
        <v>325</v>
      </c>
      <c r="B39" s="11" t="str">
        <f t="shared" si="0"/>
        <v>Res_RfSTot_BeY</v>
      </c>
      <c r="C39" s="4" t="s">
        <v>37</v>
      </c>
      <c r="D39" s="4" t="s">
        <v>403</v>
      </c>
      <c r="E39" s="13">
        <v>3244276</v>
      </c>
    </row>
    <row r="40" spans="1:5" x14ac:dyDescent="0.25">
      <c r="A40" s="8" t="s">
        <v>296</v>
      </c>
      <c r="B40" s="11" t="str">
        <f t="shared" si="0"/>
        <v>Res_SEk_BeY</v>
      </c>
      <c r="C40" s="1" t="s">
        <v>38</v>
      </c>
      <c r="D40" s="1" t="s">
        <v>64</v>
      </c>
      <c r="E40" s="13">
        <v>-68405</v>
      </c>
    </row>
    <row r="41" spans="1:5" x14ac:dyDescent="0.25">
      <c r="A41" s="8" t="s">
        <v>269</v>
      </c>
      <c r="B41" s="11" t="str">
        <f t="shared" si="0"/>
        <v>Res_ResTot_BeY</v>
      </c>
      <c r="C41" s="4" t="s">
        <v>39</v>
      </c>
      <c r="D41" s="4" t="s">
        <v>195</v>
      </c>
      <c r="E41" s="13">
        <v>3175870</v>
      </c>
    </row>
    <row r="42" spans="1:5" x14ac:dyDescent="0.25">
      <c r="A42" s="8"/>
      <c r="C42" s="4"/>
      <c r="D42" s="4"/>
      <c r="E42" s="4"/>
    </row>
    <row r="43" spans="1:5" x14ac:dyDescent="0.25">
      <c r="A43" s="8"/>
      <c r="C43" s="4"/>
      <c r="D43" s="4" t="s">
        <v>65</v>
      </c>
      <c r="E43" s="4"/>
    </row>
    <row r="44" spans="1:5" x14ac:dyDescent="0.25">
      <c r="A44" s="8" t="s">
        <v>297</v>
      </c>
      <c r="B44" s="11" t="str">
        <f t="shared" ref="B44:B63" si="1">"Res_"&amp;A44&amp;"_"&amp;$B$6</f>
        <v>Res_SB_BeY</v>
      </c>
      <c r="C44" s="1" t="s">
        <v>40</v>
      </c>
      <c r="D44" s="1" t="s">
        <v>85</v>
      </c>
      <c r="E44" s="13">
        <v>5240669</v>
      </c>
    </row>
    <row r="45" spans="1:5" x14ac:dyDescent="0.25">
      <c r="A45" s="8" t="s">
        <v>322</v>
      </c>
      <c r="B45" s="11" t="str">
        <f t="shared" si="1"/>
        <v>Res_SAF_BeY</v>
      </c>
      <c r="C45" s="1" t="s">
        <v>41</v>
      </c>
      <c r="D45" s="1" t="s">
        <v>86</v>
      </c>
      <c r="E45" s="13">
        <v>-226472</v>
      </c>
    </row>
    <row r="46" spans="1:5" x14ac:dyDescent="0.25">
      <c r="A46" s="8" t="s">
        <v>323</v>
      </c>
      <c r="B46" s="11" t="str">
        <f t="shared" si="1"/>
        <v>Res_SPh_BeY</v>
      </c>
      <c r="C46" s="1" t="s">
        <v>42</v>
      </c>
      <c r="D46" s="1" t="s">
        <v>87</v>
      </c>
      <c r="E46" s="13">
        <v>-202757</v>
      </c>
    </row>
    <row r="47" spans="1:5" x14ac:dyDescent="0.25">
      <c r="A47" s="8" t="s">
        <v>313</v>
      </c>
      <c r="B47" s="11" t="str">
        <f t="shared" si="1"/>
        <v>Res_SFRm_BeY</v>
      </c>
      <c r="C47" s="1" t="s">
        <v>43</v>
      </c>
      <c r="D47" s="1" t="s">
        <v>196</v>
      </c>
      <c r="E47" s="13">
        <v>-81200</v>
      </c>
    </row>
    <row r="48" spans="1:5" x14ac:dyDescent="0.25">
      <c r="A48" s="8" t="s">
        <v>298</v>
      </c>
      <c r="B48" s="11" t="str">
        <f t="shared" si="1"/>
        <v>Res_SGP_BeY</v>
      </c>
      <c r="C48" s="1" t="s">
        <v>44</v>
      </c>
      <c r="D48" s="1" t="s">
        <v>88</v>
      </c>
      <c r="E48" s="13">
        <v>-6512</v>
      </c>
    </row>
    <row r="49" spans="1:5" x14ac:dyDescent="0.25">
      <c r="A49" s="8" t="s">
        <v>309</v>
      </c>
      <c r="B49" s="11" t="str">
        <f t="shared" si="1"/>
        <v>Res_SPTot_BeY</v>
      </c>
      <c r="C49" s="4" t="s">
        <v>45</v>
      </c>
      <c r="D49" s="4" t="s">
        <v>198</v>
      </c>
      <c r="E49" s="13">
        <v>4723728</v>
      </c>
    </row>
    <row r="50" spans="1:5" x14ac:dyDescent="0.25">
      <c r="A50" s="8" t="s">
        <v>299</v>
      </c>
      <c r="B50" s="11" t="str">
        <f t="shared" si="1"/>
        <v>Res_SFR_BeY</v>
      </c>
      <c r="C50" s="1" t="s">
        <v>66</v>
      </c>
      <c r="D50" s="1" t="s">
        <v>89</v>
      </c>
      <c r="E50" s="13">
        <v>-167621</v>
      </c>
    </row>
    <row r="51" spans="1:5" x14ac:dyDescent="0.25">
      <c r="A51" s="8" t="s">
        <v>300</v>
      </c>
      <c r="B51" s="11" t="str">
        <f t="shared" si="1"/>
        <v>Res_SUE_BeY</v>
      </c>
      <c r="C51" s="1" t="s">
        <v>67</v>
      </c>
      <c r="D51" s="1" t="s">
        <v>90</v>
      </c>
      <c r="E51" s="13">
        <v>-4334628</v>
      </c>
    </row>
    <row r="52" spans="1:5" x14ac:dyDescent="0.25">
      <c r="A52" s="8" t="s">
        <v>301</v>
      </c>
      <c r="B52" s="11" t="str">
        <f t="shared" si="1"/>
        <v>Res_SMG_BeY</v>
      </c>
      <c r="C52" s="1" t="s">
        <v>68</v>
      </c>
      <c r="D52" s="1" t="s">
        <v>53</v>
      </c>
      <c r="E52" s="13">
        <v>165922</v>
      </c>
    </row>
    <row r="53" spans="1:5" x14ac:dyDescent="0.25">
      <c r="A53" s="8" t="s">
        <v>302</v>
      </c>
      <c r="B53" s="11" t="str">
        <f t="shared" si="1"/>
        <v>Res_SEh_BeY</v>
      </c>
      <c r="C53" s="1" t="s">
        <v>69</v>
      </c>
      <c r="D53" s="1" t="s">
        <v>54</v>
      </c>
      <c r="E53" s="13">
        <v>-1261561</v>
      </c>
    </row>
    <row r="54" spans="1:5" x14ac:dyDescent="0.25">
      <c r="A54" s="8" t="s">
        <v>310</v>
      </c>
      <c r="B54" s="11" t="str">
        <f t="shared" si="1"/>
        <v>Res_SRm_BeY</v>
      </c>
      <c r="C54" s="1" t="s">
        <v>70</v>
      </c>
      <c r="D54" s="1" t="s">
        <v>197</v>
      </c>
      <c r="E54" s="13">
        <v>-99717</v>
      </c>
    </row>
    <row r="55" spans="1:5" x14ac:dyDescent="0.25">
      <c r="A55" s="8" t="s">
        <v>303</v>
      </c>
      <c r="B55" s="11" t="str">
        <f t="shared" si="1"/>
        <v>Res_SGEh_BeY</v>
      </c>
      <c r="C55" s="1" t="s">
        <v>71</v>
      </c>
      <c r="D55" s="1" t="s">
        <v>55</v>
      </c>
      <c r="E55" s="13">
        <v>-2973</v>
      </c>
    </row>
    <row r="56" spans="1:5" x14ac:dyDescent="0.25">
      <c r="A56" s="8" t="s">
        <v>311</v>
      </c>
      <c r="B56" s="11" t="str">
        <f t="shared" si="1"/>
        <v>Res_SETot_BeY</v>
      </c>
      <c r="C56" s="4" t="s">
        <v>72</v>
      </c>
      <c r="D56" s="5" t="s">
        <v>199</v>
      </c>
      <c r="E56" s="13">
        <v>-5532957</v>
      </c>
    </row>
    <row r="57" spans="1:5" x14ac:dyDescent="0.25">
      <c r="A57" s="8" t="s">
        <v>304</v>
      </c>
      <c r="B57" s="11" t="str">
        <f t="shared" si="1"/>
        <v>Res_SBP_BeY</v>
      </c>
      <c r="C57" s="1" t="s">
        <v>73</v>
      </c>
      <c r="D57" s="1" t="s">
        <v>91</v>
      </c>
      <c r="E57" s="13">
        <v>-264691</v>
      </c>
    </row>
    <row r="58" spans="1:5" x14ac:dyDescent="0.25">
      <c r="A58" s="8" t="s">
        <v>305</v>
      </c>
      <c r="B58" s="11" t="str">
        <f t="shared" si="1"/>
        <v>Res_SEom_BeY</v>
      </c>
      <c r="C58" s="1" t="s">
        <v>74</v>
      </c>
      <c r="D58" s="1" t="s">
        <v>57</v>
      </c>
      <c r="E58" s="13">
        <v>-202168</v>
      </c>
    </row>
    <row r="59" spans="1:5" x14ac:dyDescent="0.25">
      <c r="A59" s="8" t="s">
        <v>306</v>
      </c>
      <c r="B59" s="11" t="str">
        <f t="shared" si="1"/>
        <v>Res_SAdm_BeY</v>
      </c>
      <c r="C59" s="1" t="s">
        <v>75</v>
      </c>
      <c r="D59" s="1" t="s">
        <v>92</v>
      </c>
      <c r="E59" s="13">
        <v>-286204</v>
      </c>
    </row>
    <row r="60" spans="1:5" x14ac:dyDescent="0.25">
      <c r="A60" s="8" t="s">
        <v>324</v>
      </c>
      <c r="B60" s="11" t="str">
        <f t="shared" si="1"/>
        <v>Res_SPGG_BeY</v>
      </c>
      <c r="C60" s="1" t="s">
        <v>76</v>
      </c>
      <c r="D60" s="1" t="s">
        <v>93</v>
      </c>
      <c r="E60" s="13">
        <v>13442</v>
      </c>
    </row>
    <row r="61" spans="1:5" x14ac:dyDescent="0.25">
      <c r="A61" s="8" t="s">
        <v>307</v>
      </c>
      <c r="B61" s="11" t="str">
        <f t="shared" si="1"/>
        <v>Res_SDTot_BeY</v>
      </c>
      <c r="C61" s="4" t="s">
        <v>77</v>
      </c>
      <c r="D61" s="4" t="s">
        <v>200</v>
      </c>
      <c r="E61" s="13">
        <v>-474930</v>
      </c>
    </row>
    <row r="62" spans="1:5" x14ac:dyDescent="0.25">
      <c r="A62" s="8" t="s">
        <v>308</v>
      </c>
      <c r="B62" s="11" t="str">
        <f t="shared" si="1"/>
        <v>Res_SSU_BeY</v>
      </c>
      <c r="C62" s="1" t="s">
        <v>78</v>
      </c>
      <c r="D62" s="1" t="s">
        <v>94</v>
      </c>
      <c r="E62" s="13">
        <v>810672</v>
      </c>
    </row>
    <row r="63" spans="1:5" ht="26.25" customHeight="1" x14ac:dyDescent="0.25">
      <c r="A63" s="8" t="s">
        <v>312</v>
      </c>
      <c r="B63" s="11" t="str">
        <f t="shared" si="1"/>
        <v>Res_SRTot_BeY</v>
      </c>
      <c r="C63" s="4" t="s">
        <v>79</v>
      </c>
      <c r="D63" s="5" t="s">
        <v>202</v>
      </c>
      <c r="E63" s="13">
        <v>-905799</v>
      </c>
    </row>
    <row r="64" spans="1:5" x14ac:dyDescent="0.25"/>
  </sheetData>
  <sheetProtection algorithmName="SHA-512" hashValue="yHwUnv5s9brXrfWRFqMdoQ4uSGFC8MWnbMZDLvmcNv4tSktKBbr4rXEYtZYAllrobQFDFUVhQos0gnToA0JQNA==" saltValue="emnKywKbLBKTb7sZe6IO1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rowBreaks count="1" manualBreakCount="1">
    <brk id="31" max="16383" man="1"/>
  </row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>
    <tabColor theme="2"/>
  </sheetPr>
  <dimension ref="A1:F25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0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29.25" customHeight="1" x14ac:dyDescent="0.25">
      <c r="C4" s="80" t="s">
        <v>987</v>
      </c>
      <c r="D4" s="81"/>
      <c r="E4" s="81"/>
    </row>
    <row r="5" spans="1:5" ht="15" customHeight="1" x14ac:dyDescent="0.25">
      <c r="C5" s="70" t="s">
        <v>187</v>
      </c>
      <c r="D5" s="70"/>
      <c r="E5" s="70"/>
    </row>
    <row r="6" spans="1:5" ht="26.25" customHeight="1" x14ac:dyDescent="0.25">
      <c r="C6" s="1"/>
      <c r="D6" s="5"/>
      <c r="E6" s="2" t="s">
        <v>673</v>
      </c>
    </row>
    <row r="7" spans="1:5" ht="15" customHeight="1" x14ac:dyDescent="0.25">
      <c r="B7" s="8" t="s">
        <v>766</v>
      </c>
      <c r="C7" s="1"/>
      <c r="D7" s="5" t="s">
        <v>737</v>
      </c>
      <c r="E7" s="2"/>
    </row>
    <row r="8" spans="1:5" ht="15" customHeight="1" x14ac:dyDescent="0.25">
      <c r="A8" s="3" t="s">
        <v>940</v>
      </c>
      <c r="B8" s="11" t="str">
        <f>"PRU_"&amp;$B$7&amp;"_"&amp;A8</f>
        <v>PRU_PeRe_Htb</v>
      </c>
      <c r="C8" s="1" t="s">
        <v>5</v>
      </c>
      <c r="D8" s="15" t="s">
        <v>939</v>
      </c>
      <c r="E8" s="13">
        <v>29</v>
      </c>
    </row>
    <row r="9" spans="1:5" ht="15" customHeight="1" x14ac:dyDescent="0.25">
      <c r="A9" s="2"/>
      <c r="C9" s="1"/>
      <c r="D9" s="5" t="s">
        <v>740</v>
      </c>
      <c r="E9" s="2"/>
    </row>
    <row r="10" spans="1:5" ht="15" customHeight="1" x14ac:dyDescent="0.25">
      <c r="A10" s="3" t="s">
        <v>742</v>
      </c>
      <c r="B10" s="11" t="str">
        <f>"PRU_"&amp;$B$7&amp;"_"&amp;A10</f>
        <v>PRU_PeRe_Lon</v>
      </c>
      <c r="C10" s="1" t="s">
        <v>6</v>
      </c>
      <c r="D10" s="15" t="s">
        <v>741</v>
      </c>
      <c r="E10" s="13">
        <v>8351</v>
      </c>
    </row>
    <row r="11" spans="1:5" ht="15" customHeight="1" x14ac:dyDescent="0.25">
      <c r="A11" s="3" t="s">
        <v>744</v>
      </c>
      <c r="B11" s="11" t="str">
        <f>"PRU_"&amp;$B$7&amp;"_"&amp;A11</f>
        <v>PRU_PeRe_Pen</v>
      </c>
      <c r="C11" s="1" t="s">
        <v>7</v>
      </c>
      <c r="D11" s="15" t="s">
        <v>743</v>
      </c>
      <c r="E11" s="13">
        <v>770</v>
      </c>
    </row>
    <row r="12" spans="1:5" ht="15" customHeight="1" x14ac:dyDescent="0.25">
      <c r="A12" s="3" t="s">
        <v>941</v>
      </c>
      <c r="B12" s="11" t="str">
        <f>"PRU_"&amp;$B$7&amp;"_"&amp;A12</f>
        <v>PRU_PeRe_USS</v>
      </c>
      <c r="C12" s="1" t="s">
        <v>8</v>
      </c>
      <c r="D12" s="15" t="s">
        <v>745</v>
      </c>
      <c r="E12" s="13">
        <v>103</v>
      </c>
    </row>
    <row r="13" spans="1:5" ht="15" customHeight="1" x14ac:dyDescent="0.25">
      <c r="A13" s="3" t="s">
        <v>748</v>
      </c>
      <c r="B13" s="11" t="str">
        <f>"PRU_"&amp;$B$7&amp;"_"&amp;A13</f>
        <v>PRU_PeRe_Afg</v>
      </c>
      <c r="C13" s="1" t="s">
        <v>9</v>
      </c>
      <c r="D13" s="15" t="s">
        <v>747</v>
      </c>
      <c r="E13" s="13">
        <v>1387</v>
      </c>
    </row>
    <row r="14" spans="1:5" ht="15" customHeight="1" x14ac:dyDescent="0.25">
      <c r="A14" s="3" t="s">
        <v>750</v>
      </c>
      <c r="B14" s="11" t="str">
        <f>"PRU_"&amp;$B$7&amp;"_"&amp;A14</f>
        <v>PRU_PeRe_PuTot</v>
      </c>
      <c r="C14" s="4" t="s">
        <v>10</v>
      </c>
      <c r="D14" s="5" t="s">
        <v>749</v>
      </c>
      <c r="E14" s="13">
        <v>10611</v>
      </c>
    </row>
    <row r="15" spans="1:5" ht="15" customHeight="1" x14ac:dyDescent="0.25">
      <c r="A15" s="2"/>
      <c r="C15" s="1"/>
      <c r="D15" s="5" t="s">
        <v>751</v>
      </c>
      <c r="E15" s="2"/>
    </row>
    <row r="16" spans="1:5" ht="15" customHeight="1" x14ac:dyDescent="0.25">
      <c r="A16" s="3" t="s">
        <v>753</v>
      </c>
      <c r="B16" s="11" t="str">
        <f>"PRU_"&amp;$B$7&amp;"_"&amp;A16</f>
        <v>PRU_PeRe_Rep</v>
      </c>
      <c r="C16" s="1" t="s">
        <v>11</v>
      </c>
      <c r="D16" s="15" t="s">
        <v>752</v>
      </c>
      <c r="E16" s="13">
        <v>0</v>
      </c>
    </row>
    <row r="17" spans="1:5" ht="15" customHeight="1" x14ac:dyDescent="0.25">
      <c r="A17" s="3" t="s">
        <v>942</v>
      </c>
      <c r="B17" s="11" t="str">
        <f>"PRU_"&amp;$B$7&amp;"_"&amp;A17</f>
        <v>PRU_PeRe_Best</v>
      </c>
      <c r="C17" s="1" t="s">
        <v>12</v>
      </c>
      <c r="D17" s="15" t="s">
        <v>754</v>
      </c>
      <c r="E17" s="13">
        <v>676</v>
      </c>
    </row>
    <row r="18" spans="1:5" ht="15" customHeight="1" x14ac:dyDescent="0.25">
      <c r="A18" s="3" t="s">
        <v>757</v>
      </c>
      <c r="B18" s="11" t="str">
        <f>"PRU_"&amp;$B$7&amp;"_"&amp;A18</f>
        <v>PRU_PeRe_Dir</v>
      </c>
      <c r="C18" s="1" t="s">
        <v>13</v>
      </c>
      <c r="D18" s="15" t="s">
        <v>756</v>
      </c>
      <c r="E18" s="13">
        <v>4936</v>
      </c>
    </row>
    <row r="19" spans="1:5" ht="15" customHeight="1" x14ac:dyDescent="0.25">
      <c r="A19" s="2"/>
      <c r="C19" s="1"/>
      <c r="D19" s="5" t="s">
        <v>758</v>
      </c>
      <c r="E19" s="2"/>
    </row>
    <row r="20" spans="1:5" ht="15" customHeight="1" x14ac:dyDescent="0.25">
      <c r="A20" s="3" t="s">
        <v>943</v>
      </c>
      <c r="B20" s="11" t="str">
        <f>"PRU_"&amp;$B$7&amp;"_"&amp;A20</f>
        <v>PRU_PeRe_TBest</v>
      </c>
      <c r="C20" s="1" t="s">
        <v>14</v>
      </c>
      <c r="D20" s="15" t="s">
        <v>759</v>
      </c>
      <c r="E20" s="13">
        <v>0</v>
      </c>
    </row>
    <row r="21" spans="1:5" ht="15" customHeight="1" x14ac:dyDescent="0.25">
      <c r="A21" s="2"/>
      <c r="C21" s="1"/>
      <c r="D21" s="15"/>
      <c r="E21" s="2"/>
    </row>
    <row r="22" spans="1:5" ht="15" customHeight="1" x14ac:dyDescent="0.25">
      <c r="A22" s="2"/>
      <c r="C22" s="1"/>
      <c r="D22" s="5" t="s">
        <v>761</v>
      </c>
      <c r="E22" s="2"/>
    </row>
    <row r="23" spans="1:5" ht="28.5" customHeight="1" x14ac:dyDescent="0.25">
      <c r="A23" s="3" t="s">
        <v>763</v>
      </c>
      <c r="B23" s="11" t="str">
        <f t="shared" ref="B23" si="0">"PRU_"&amp;$B$7&amp;"_"&amp;A23</f>
        <v>PRU_PeRe_RhTot</v>
      </c>
      <c r="C23" s="4" t="s">
        <v>21</v>
      </c>
      <c r="D23" s="5" t="s">
        <v>986</v>
      </c>
      <c r="E23" s="13">
        <v>1608</v>
      </c>
    </row>
    <row r="24" spans="1:5" x14ac:dyDescent="0.25"/>
    <row r="25" spans="1:5" hidden="1" x14ac:dyDescent="0.25">
      <c r="D25" s="14"/>
    </row>
  </sheetData>
  <sheetProtection algorithmName="SHA-512" hashValue="pCquADJCo/NVTpC/nP450X5hZpLZ8QeCDLq+gkr91nDjPK9lIO2kxWGa+1Rr9ZF73yNTpJ8UssasCcnPry2p7g==" saltValue="7PB3Oy8l4YvlWehhFGHiQg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1">
    <tabColor theme="2"/>
  </sheetPr>
  <dimension ref="A1:H29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50.28515625" style="17" customWidth="1"/>
    <col min="4" max="6" width="23.7109375" style="11" customWidth="1"/>
    <col min="7" max="7" width="6.28515625" style="11" customWidth="1"/>
    <col min="8" max="8" width="13.28515625" style="11" hidden="1" customWidth="1"/>
    <col min="9" max="16384" width="9.140625" style="11" hidden="1"/>
  </cols>
  <sheetData>
    <row r="1" spans="1:6" x14ac:dyDescent="0.25">
      <c r="B1" s="71" t="s">
        <v>606</v>
      </c>
      <c r="C1" s="71"/>
    </row>
    <row r="2" spans="1:6" x14ac:dyDescent="0.25"/>
    <row r="3" spans="1:6" x14ac:dyDescent="0.25"/>
    <row r="4" spans="1:6" ht="30" customHeight="1" x14ac:dyDescent="0.25">
      <c r="B4" s="83" t="s">
        <v>988</v>
      </c>
      <c r="C4" s="84"/>
      <c r="D4" s="84"/>
      <c r="E4" s="84"/>
      <c r="F4" s="84"/>
    </row>
    <row r="5" spans="1:6" ht="15" customHeight="1" x14ac:dyDescent="0.25">
      <c r="B5" s="70" t="s">
        <v>767</v>
      </c>
      <c r="C5" s="70"/>
      <c r="D5" s="70"/>
      <c r="E5" s="70"/>
      <c r="F5" s="70"/>
    </row>
    <row r="6" spans="1:6" ht="37.5" customHeight="1" x14ac:dyDescent="0.25">
      <c r="A6" s="14" t="s">
        <v>245</v>
      </c>
      <c r="B6" s="1"/>
      <c r="C6" s="5"/>
      <c r="D6" s="2" t="s">
        <v>944</v>
      </c>
      <c r="E6" s="2" t="s">
        <v>945</v>
      </c>
      <c r="F6" s="2" t="s">
        <v>946</v>
      </c>
    </row>
    <row r="7" spans="1:6" ht="16.5" customHeight="1" x14ac:dyDescent="0.25">
      <c r="A7" s="8" t="s">
        <v>951</v>
      </c>
      <c r="B7" s="1" t="s">
        <v>5</v>
      </c>
      <c r="C7" s="15" t="s">
        <v>947</v>
      </c>
      <c r="D7" s="13">
        <v>1951829</v>
      </c>
      <c r="E7" s="13">
        <v>2201188</v>
      </c>
      <c r="F7" s="13">
        <v>105065</v>
      </c>
    </row>
    <row r="8" spans="1:6" x14ac:dyDescent="0.25">
      <c r="A8" s="8" t="s">
        <v>953</v>
      </c>
      <c r="B8" s="1" t="s">
        <v>6</v>
      </c>
      <c r="C8" s="15" t="s">
        <v>952</v>
      </c>
      <c r="D8" s="13">
        <v>1266763</v>
      </c>
      <c r="E8" s="13">
        <v>1591436</v>
      </c>
      <c r="F8" s="13">
        <v>97588</v>
      </c>
    </row>
    <row r="9" spans="1:6" x14ac:dyDescent="0.25">
      <c r="A9" s="8" t="s">
        <v>955</v>
      </c>
      <c r="B9" s="4" t="s">
        <v>7</v>
      </c>
      <c r="C9" s="5" t="s">
        <v>954</v>
      </c>
      <c r="D9" s="13">
        <v>3218592</v>
      </c>
      <c r="E9" s="13">
        <v>3792624</v>
      </c>
      <c r="F9" s="13">
        <v>202653</v>
      </c>
    </row>
    <row r="10" spans="1:6" x14ac:dyDescent="0.25">
      <c r="A10" s="8" t="s">
        <v>957</v>
      </c>
      <c r="B10" s="1" t="s">
        <v>8</v>
      </c>
      <c r="C10" s="15" t="s">
        <v>956</v>
      </c>
      <c r="D10" s="13">
        <v>0</v>
      </c>
      <c r="E10" s="13">
        <v>0</v>
      </c>
      <c r="F10" s="13">
        <v>0</v>
      </c>
    </row>
    <row r="11" spans="1:6" x14ac:dyDescent="0.25">
      <c r="A11" s="8" t="s">
        <v>959</v>
      </c>
      <c r="B11" s="1" t="s">
        <v>9</v>
      </c>
      <c r="C11" s="15" t="s">
        <v>958</v>
      </c>
      <c r="D11" s="13">
        <v>846513</v>
      </c>
      <c r="E11" s="13">
        <v>973555</v>
      </c>
      <c r="F11" s="13">
        <v>61988</v>
      </c>
    </row>
    <row r="12" spans="1:6" x14ac:dyDescent="0.25">
      <c r="A12" s="8" t="s">
        <v>961</v>
      </c>
      <c r="B12" s="1" t="s">
        <v>10</v>
      </c>
      <c r="C12" s="15" t="s">
        <v>960</v>
      </c>
      <c r="D12" s="13">
        <v>0</v>
      </c>
      <c r="E12" s="13">
        <v>3750</v>
      </c>
      <c r="F12" s="13">
        <v>3750</v>
      </c>
    </row>
    <row r="13" spans="1:6" x14ac:dyDescent="0.25">
      <c r="A13" s="8" t="s">
        <v>963</v>
      </c>
      <c r="B13" s="1" t="s">
        <v>11</v>
      </c>
      <c r="C13" s="15" t="s">
        <v>962</v>
      </c>
      <c r="D13" s="13">
        <v>2353979</v>
      </c>
      <c r="E13" s="13">
        <v>2073439</v>
      </c>
      <c r="F13" s="13">
        <v>-408107</v>
      </c>
    </row>
    <row r="14" spans="1:6" x14ac:dyDescent="0.25">
      <c r="A14" s="8" t="s">
        <v>965</v>
      </c>
      <c r="B14" s="1" t="s">
        <v>12</v>
      </c>
      <c r="C14" s="15" t="s">
        <v>964</v>
      </c>
      <c r="D14" s="13">
        <v>168557</v>
      </c>
      <c r="E14" s="13">
        <v>82148</v>
      </c>
      <c r="F14" s="13">
        <v>0</v>
      </c>
    </row>
    <row r="15" spans="1:6" x14ac:dyDescent="0.25">
      <c r="A15" s="8" t="s">
        <v>967</v>
      </c>
      <c r="B15" s="4" t="s">
        <v>13</v>
      </c>
      <c r="C15" s="5" t="s">
        <v>966</v>
      </c>
      <c r="D15" s="13">
        <v>3369049</v>
      </c>
      <c r="E15" s="13">
        <v>3132892</v>
      </c>
      <c r="F15" s="13">
        <v>-342369</v>
      </c>
    </row>
    <row r="16" spans="1:6" x14ac:dyDescent="0.25">
      <c r="A16" s="8" t="s">
        <v>969</v>
      </c>
      <c r="B16" s="1" t="s">
        <v>14</v>
      </c>
      <c r="C16" s="15" t="s">
        <v>968</v>
      </c>
      <c r="D16" s="13">
        <v>6826978</v>
      </c>
      <c r="E16" s="13">
        <v>6539046</v>
      </c>
      <c r="F16" s="13">
        <v>-55872</v>
      </c>
    </row>
    <row r="17" spans="1:6" x14ac:dyDescent="0.25">
      <c r="A17" s="8" t="s">
        <v>971</v>
      </c>
      <c r="B17" s="1" t="s">
        <v>15</v>
      </c>
      <c r="C17" s="15" t="s">
        <v>970</v>
      </c>
      <c r="D17" s="13">
        <v>14534026</v>
      </c>
      <c r="E17" s="13">
        <v>15277727</v>
      </c>
      <c r="F17" s="13">
        <v>2375111</v>
      </c>
    </row>
    <row r="18" spans="1:6" x14ac:dyDescent="0.25">
      <c r="A18" s="8" t="s">
        <v>972</v>
      </c>
      <c r="B18" s="1" t="s">
        <v>16</v>
      </c>
      <c r="C18" s="15" t="s">
        <v>781</v>
      </c>
      <c r="D18" s="13">
        <v>3999530</v>
      </c>
      <c r="E18" s="13">
        <v>3794388</v>
      </c>
      <c r="F18" s="13">
        <v>-292919</v>
      </c>
    </row>
    <row r="19" spans="1:6" x14ac:dyDescent="0.25">
      <c r="A19" s="8" t="s">
        <v>974</v>
      </c>
      <c r="B19" s="1" t="s">
        <v>17</v>
      </c>
      <c r="C19" s="15" t="s">
        <v>973</v>
      </c>
      <c r="D19" s="13">
        <v>1493238</v>
      </c>
      <c r="E19" s="13">
        <v>1511146</v>
      </c>
      <c r="F19" s="13">
        <v>-1224</v>
      </c>
    </row>
    <row r="20" spans="1:6" ht="25.5" x14ac:dyDescent="0.25">
      <c r="A20" s="8" t="s">
        <v>976</v>
      </c>
      <c r="B20" s="1" t="s">
        <v>18</v>
      </c>
      <c r="C20" s="15" t="s">
        <v>975</v>
      </c>
      <c r="D20" s="13">
        <v>4106145</v>
      </c>
      <c r="E20" s="13">
        <v>2139233</v>
      </c>
      <c r="F20" s="13">
        <v>-2230805</v>
      </c>
    </row>
    <row r="21" spans="1:6" x14ac:dyDescent="0.25">
      <c r="A21" s="8" t="s">
        <v>978</v>
      </c>
      <c r="B21" s="1" t="s">
        <v>19</v>
      </c>
      <c r="C21" s="15" t="s">
        <v>977</v>
      </c>
      <c r="D21" s="13">
        <v>8221900</v>
      </c>
      <c r="E21" s="13">
        <v>8118467</v>
      </c>
      <c r="F21" s="13">
        <v>-46911</v>
      </c>
    </row>
    <row r="22" spans="1:6" ht="15" customHeight="1" x14ac:dyDescent="0.25">
      <c r="A22" s="8" t="s">
        <v>980</v>
      </c>
      <c r="B22" s="4" t="s">
        <v>20</v>
      </c>
      <c r="C22" s="5" t="s">
        <v>979</v>
      </c>
      <c r="D22" s="13">
        <v>39181818</v>
      </c>
      <c r="E22" s="13">
        <v>37380007</v>
      </c>
      <c r="F22" s="13">
        <v>-252622</v>
      </c>
    </row>
    <row r="23" spans="1:6" x14ac:dyDescent="0.25">
      <c r="A23" s="8" t="s">
        <v>708</v>
      </c>
      <c r="B23" s="1" t="s">
        <v>21</v>
      </c>
      <c r="C23" s="15" t="s">
        <v>981</v>
      </c>
      <c r="D23" s="13">
        <v>1613708</v>
      </c>
      <c r="E23" s="13">
        <v>1267799</v>
      </c>
      <c r="F23" s="13">
        <v>-292157</v>
      </c>
    </row>
    <row r="24" spans="1:6" x14ac:dyDescent="0.25">
      <c r="A24" s="8" t="s">
        <v>983</v>
      </c>
      <c r="B24" s="1" t="s">
        <v>22</v>
      </c>
      <c r="C24" s="15" t="s">
        <v>982</v>
      </c>
      <c r="D24" s="13">
        <v>774271</v>
      </c>
      <c r="E24" s="13">
        <v>581931</v>
      </c>
      <c r="F24" s="13">
        <v>-313328</v>
      </c>
    </row>
    <row r="25" spans="1:6" ht="27" customHeight="1" x14ac:dyDescent="0.25">
      <c r="A25" s="8" t="s">
        <v>711</v>
      </c>
      <c r="B25" s="1" t="s">
        <v>23</v>
      </c>
      <c r="C25" s="15" t="s">
        <v>793</v>
      </c>
      <c r="D25" s="13">
        <v>2993444</v>
      </c>
      <c r="E25" s="13">
        <v>2208313</v>
      </c>
      <c r="F25" s="13">
        <v>0</v>
      </c>
    </row>
    <row r="26" spans="1:6" x14ac:dyDescent="0.25"/>
    <row r="27" spans="1:6" hidden="1" x14ac:dyDescent="0.25"/>
    <row r="28" spans="1:6" hidden="1" x14ac:dyDescent="0.25">
      <c r="D28" s="17"/>
    </row>
    <row r="29" spans="1:6" hidden="1" x14ac:dyDescent="0.25">
      <c r="D29" s="16" t="s">
        <v>948</v>
      </c>
      <c r="E29" s="16" t="s">
        <v>949</v>
      </c>
      <c r="F29" s="16" t="s">
        <v>950</v>
      </c>
    </row>
  </sheetData>
  <sheetProtection algorithmName="SHA-512" hashValue="mFfMCGhkE8Jnv42AUei832QoOTRywT1L57NC6d8MoPKlEn0Id+ZLReMcuI5fOmGjJIzU16B/O9iKmyOyl8iSEg==" saltValue="F664wzUvr0s52zK3YdBD6w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2">
    <tabColor theme="2"/>
    <pageSetUpPr fitToPage="1"/>
  </sheetPr>
  <dimension ref="A1:N17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1.140625" style="17" customWidth="1"/>
    <col min="4" max="12" width="20.140625" style="11" customWidth="1"/>
    <col min="13" max="13" width="6.28515625" style="11" customWidth="1"/>
    <col min="14" max="14" width="13.28515625" style="11" hidden="1" customWidth="1"/>
    <col min="15" max="16384" width="9.140625" style="11" hidden="1"/>
  </cols>
  <sheetData>
    <row r="1" spans="1:12" x14ac:dyDescent="0.25">
      <c r="B1" s="71" t="s">
        <v>606</v>
      </c>
      <c r="C1" s="71"/>
    </row>
    <row r="2" spans="1:12" x14ac:dyDescent="0.25"/>
    <row r="3" spans="1:12" x14ac:dyDescent="0.25"/>
    <row r="4" spans="1:12" ht="30" customHeight="1" x14ac:dyDescent="0.25">
      <c r="B4" s="83" t="s">
        <v>989</v>
      </c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2" ht="14.25" customHeight="1" x14ac:dyDescent="0.25">
      <c r="B5" s="70" t="s">
        <v>907</v>
      </c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2" ht="54" customHeight="1" x14ac:dyDescent="0.25">
      <c r="A6" s="14" t="s">
        <v>245</v>
      </c>
      <c r="B6" s="1"/>
      <c r="C6" s="5"/>
      <c r="D6" s="2" t="s">
        <v>908</v>
      </c>
      <c r="E6" s="2" t="s">
        <v>909</v>
      </c>
      <c r="F6" s="2" t="s">
        <v>910</v>
      </c>
      <c r="G6" s="2" t="s">
        <v>911</v>
      </c>
      <c r="H6" s="2" t="s">
        <v>912</v>
      </c>
      <c r="I6" s="2" t="s">
        <v>913</v>
      </c>
      <c r="J6" s="2" t="s">
        <v>914</v>
      </c>
      <c r="K6" s="2" t="s">
        <v>915</v>
      </c>
      <c r="L6" s="2" t="s">
        <v>916</v>
      </c>
    </row>
    <row r="7" spans="1:12" ht="16.5" customHeight="1" x14ac:dyDescent="0.25">
      <c r="A7" s="8" t="s">
        <v>926</v>
      </c>
      <c r="B7" s="1" t="s">
        <v>5</v>
      </c>
      <c r="C7" s="15" t="s">
        <v>917</v>
      </c>
      <c r="D7" s="13">
        <v>2748</v>
      </c>
      <c r="E7" s="13">
        <v>7093</v>
      </c>
      <c r="F7" s="13">
        <v>1267306</v>
      </c>
      <c r="G7" s="13">
        <v>695</v>
      </c>
      <c r="H7" s="13">
        <v>105791</v>
      </c>
      <c r="I7" s="13">
        <v>1935</v>
      </c>
      <c r="J7" s="13">
        <v>267856</v>
      </c>
      <c r="K7" s="13">
        <v>509</v>
      </c>
      <c r="L7" s="13">
        <v>8915</v>
      </c>
    </row>
    <row r="8" spans="1:12" x14ac:dyDescent="0.25">
      <c r="A8" s="8" t="s">
        <v>928</v>
      </c>
      <c r="B8" s="1" t="s">
        <v>6</v>
      </c>
      <c r="C8" s="15" t="s">
        <v>927</v>
      </c>
      <c r="D8" s="13">
        <v>2</v>
      </c>
      <c r="E8" s="13">
        <v>246</v>
      </c>
      <c r="F8" s="13">
        <v>36053</v>
      </c>
      <c r="G8" s="13">
        <v>15</v>
      </c>
      <c r="H8" s="13">
        <v>2623</v>
      </c>
      <c r="I8" s="13">
        <v>115</v>
      </c>
      <c r="J8" s="13">
        <v>16267</v>
      </c>
      <c r="K8" s="13">
        <v>10</v>
      </c>
      <c r="L8" s="13">
        <v>197</v>
      </c>
    </row>
    <row r="9" spans="1:12" x14ac:dyDescent="0.25">
      <c r="A9" s="8" t="s">
        <v>930</v>
      </c>
      <c r="B9" s="1" t="s">
        <v>7</v>
      </c>
      <c r="C9" s="15" t="s">
        <v>929</v>
      </c>
      <c r="D9" s="15"/>
      <c r="E9" s="15"/>
      <c r="F9" s="13">
        <v>18677</v>
      </c>
      <c r="G9" s="15"/>
      <c r="H9" s="13">
        <v>2174</v>
      </c>
      <c r="I9" s="15"/>
      <c r="J9" s="13">
        <v>5001</v>
      </c>
      <c r="K9" s="15"/>
      <c r="L9" s="13">
        <v>229</v>
      </c>
    </row>
    <row r="10" spans="1:12" x14ac:dyDescent="0.25">
      <c r="A10" s="8" t="s">
        <v>932</v>
      </c>
      <c r="B10" s="1" t="s">
        <v>8</v>
      </c>
      <c r="C10" s="25" t="s">
        <v>931</v>
      </c>
      <c r="D10" s="13">
        <v>259</v>
      </c>
      <c r="E10" s="13">
        <v>1</v>
      </c>
      <c r="F10" s="13">
        <v>750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</row>
    <row r="11" spans="1:12" x14ac:dyDescent="0.25">
      <c r="A11" s="8" t="s">
        <v>934</v>
      </c>
      <c r="B11" s="1" t="s">
        <v>9</v>
      </c>
      <c r="C11" s="25" t="s">
        <v>933</v>
      </c>
      <c r="D11" s="13">
        <v>10</v>
      </c>
      <c r="E11" s="13">
        <v>215</v>
      </c>
      <c r="F11" s="13">
        <v>36527</v>
      </c>
      <c r="G11" s="13">
        <v>27</v>
      </c>
      <c r="H11" s="13">
        <v>4147</v>
      </c>
      <c r="I11" s="13">
        <v>110</v>
      </c>
      <c r="J11" s="13">
        <v>17450</v>
      </c>
      <c r="K11" s="13">
        <v>0</v>
      </c>
      <c r="L11" s="13">
        <v>0</v>
      </c>
    </row>
    <row r="12" spans="1:12" x14ac:dyDescent="0.25">
      <c r="A12" s="8" t="s">
        <v>936</v>
      </c>
      <c r="B12" s="1" t="s">
        <v>10</v>
      </c>
      <c r="C12" s="25" t="s">
        <v>935</v>
      </c>
      <c r="D12" s="13">
        <v>12</v>
      </c>
      <c r="E12" s="13">
        <v>2</v>
      </c>
      <c r="F12" s="13">
        <v>353</v>
      </c>
      <c r="G12" s="13">
        <v>1</v>
      </c>
      <c r="H12" s="13">
        <v>170</v>
      </c>
      <c r="I12" s="13">
        <v>0</v>
      </c>
      <c r="J12" s="13">
        <v>0</v>
      </c>
      <c r="K12" s="13">
        <v>126</v>
      </c>
      <c r="L12" s="13">
        <v>2114</v>
      </c>
    </row>
    <row r="13" spans="1:12" x14ac:dyDescent="0.25">
      <c r="A13" s="8" t="s">
        <v>938</v>
      </c>
      <c r="B13" s="1" t="s">
        <v>11</v>
      </c>
      <c r="C13" s="15" t="s">
        <v>937</v>
      </c>
      <c r="D13" s="13">
        <v>2469</v>
      </c>
      <c r="E13" s="13">
        <v>7121</v>
      </c>
      <c r="F13" s="13">
        <v>1284405</v>
      </c>
      <c r="G13" s="13">
        <v>682</v>
      </c>
      <c r="H13" s="13">
        <v>106271</v>
      </c>
      <c r="I13" s="13">
        <v>1940</v>
      </c>
      <c r="J13" s="13">
        <v>271674</v>
      </c>
      <c r="K13" s="13">
        <v>393</v>
      </c>
      <c r="L13" s="13">
        <v>7227</v>
      </c>
    </row>
    <row r="14" spans="1:12" x14ac:dyDescent="0.25"/>
    <row r="15" spans="1:12" hidden="1" x14ac:dyDescent="0.25"/>
    <row r="16" spans="1:12" hidden="1" x14ac:dyDescent="0.25">
      <c r="D16" s="17"/>
    </row>
    <row r="17" spans="4:12" hidden="1" x14ac:dyDescent="0.25">
      <c r="D17" s="16" t="s">
        <v>878</v>
      </c>
      <c r="E17" s="16" t="s">
        <v>918</v>
      </c>
      <c r="F17" s="16" t="s">
        <v>919</v>
      </c>
      <c r="G17" s="16" t="s">
        <v>920</v>
      </c>
      <c r="H17" s="16" t="s">
        <v>921</v>
      </c>
      <c r="I17" s="16" t="s">
        <v>922</v>
      </c>
      <c r="J17" s="16" t="s">
        <v>923</v>
      </c>
      <c r="K17" s="16" t="s">
        <v>924</v>
      </c>
      <c r="L17" s="16" t="s">
        <v>925</v>
      </c>
    </row>
  </sheetData>
  <sheetProtection algorithmName="SHA-512" hashValue="VahT1b8wszgnVkkvEv1Fi2VJMjL7mTNho3KxWWbFZhuU34taaUWqxOhiVUlgIAVgVqQRSbaPLnUvoRuwqzj6yg==" saltValue="gL/h/em0IQ1dJidrrBUYMA==" spinCount="100000" sheet="1" objects="1" scenarios="1"/>
  <mergeCells count="3">
    <mergeCell ref="B4:L4"/>
    <mergeCell ref="B5:L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3">
    <tabColor theme="2"/>
  </sheetPr>
  <dimension ref="A1:WVL16"/>
  <sheetViews>
    <sheetView showGridLines="0" workbookViewId="0">
      <selection sqref="A1:B1"/>
    </sheetView>
  </sheetViews>
  <sheetFormatPr defaultColWidth="0" defaultRowHeight="15" customHeight="1" zeroHeight="1" x14ac:dyDescent="0.25"/>
  <cols>
    <col min="1" max="1" width="5.7109375" style="11" customWidth="1"/>
    <col min="2" max="2" width="28.42578125" style="11" customWidth="1"/>
    <col min="3" max="3" width="17.28515625" style="11" customWidth="1"/>
    <col min="4" max="4" width="3.140625" style="26" customWidth="1"/>
    <col min="5" max="6" width="8.5703125" style="11" hidden="1" customWidth="1"/>
    <col min="7" max="7" width="12" style="11" hidden="1" customWidth="1"/>
    <col min="8" max="8" width="11.5703125" style="11" hidden="1" customWidth="1"/>
    <col min="9" max="9" width="10.140625" style="11" hidden="1" customWidth="1"/>
    <col min="10" max="10" width="9.7109375" style="11" hidden="1" customWidth="1"/>
    <col min="11" max="256" width="9.140625" style="11" hidden="1" customWidth="1"/>
    <col min="257" max="257" width="5.7109375" style="11" hidden="1" customWidth="1"/>
    <col min="258" max="258" width="37.7109375" style="11" hidden="1" customWidth="1"/>
    <col min="259" max="259" width="9.140625" style="11" hidden="1" customWidth="1"/>
    <col min="260" max="260" width="3.140625" style="11" hidden="1" customWidth="1"/>
    <col min="261" max="512" width="9.140625" style="11" hidden="1" customWidth="1"/>
    <col min="513" max="513" width="5.7109375" style="11" hidden="1" customWidth="1"/>
    <col min="514" max="514" width="37.7109375" style="11" hidden="1" customWidth="1"/>
    <col min="515" max="515" width="9.140625" style="11" hidden="1" customWidth="1"/>
    <col min="516" max="516" width="3.140625" style="11" hidden="1" customWidth="1"/>
    <col min="517" max="768" width="9.140625" style="11" hidden="1" customWidth="1"/>
    <col min="769" max="769" width="5.7109375" style="11" hidden="1" customWidth="1"/>
    <col min="770" max="770" width="37.7109375" style="11" hidden="1" customWidth="1"/>
    <col min="771" max="771" width="9.140625" style="11" hidden="1" customWidth="1"/>
    <col min="772" max="772" width="3.140625" style="11" hidden="1" customWidth="1"/>
    <col min="773" max="1024" width="9.140625" style="11" hidden="1"/>
    <col min="1025" max="1025" width="5.7109375" style="11" hidden="1" customWidth="1"/>
    <col min="1026" max="1026" width="37.7109375" style="11" hidden="1" customWidth="1"/>
    <col min="1027" max="1027" width="9.140625" style="11" hidden="1" customWidth="1"/>
    <col min="1028" max="1028" width="3.140625" style="11" hidden="1" customWidth="1"/>
    <col min="1029" max="1280" width="9.140625" style="11" hidden="1" customWidth="1"/>
    <col min="1281" max="1281" width="5.7109375" style="11" hidden="1" customWidth="1"/>
    <col min="1282" max="1282" width="37.7109375" style="11" hidden="1" customWidth="1"/>
    <col min="1283" max="1283" width="9.140625" style="11" hidden="1" customWidth="1"/>
    <col min="1284" max="1284" width="3.140625" style="11" hidden="1" customWidth="1"/>
    <col min="1285" max="1536" width="9.140625" style="11" hidden="1" customWidth="1"/>
    <col min="1537" max="1537" width="5.7109375" style="11" hidden="1" customWidth="1"/>
    <col min="1538" max="1538" width="37.7109375" style="11" hidden="1" customWidth="1"/>
    <col min="1539" max="1539" width="9.140625" style="11" hidden="1" customWidth="1"/>
    <col min="1540" max="1540" width="3.140625" style="11" hidden="1" customWidth="1"/>
    <col min="1541" max="1792" width="9.140625" style="11" hidden="1" customWidth="1"/>
    <col min="1793" max="1793" width="5.7109375" style="11" hidden="1" customWidth="1"/>
    <col min="1794" max="1794" width="37.7109375" style="11" hidden="1" customWidth="1"/>
    <col min="1795" max="1795" width="9.140625" style="11" hidden="1" customWidth="1"/>
    <col min="1796" max="1796" width="3.140625" style="11" hidden="1" customWidth="1"/>
    <col min="1797" max="2048" width="9.140625" style="11" hidden="1"/>
    <col min="2049" max="2049" width="5.7109375" style="11" hidden="1" customWidth="1"/>
    <col min="2050" max="2050" width="37.7109375" style="11" hidden="1" customWidth="1"/>
    <col min="2051" max="2051" width="9.140625" style="11" hidden="1" customWidth="1"/>
    <col min="2052" max="2052" width="3.140625" style="11" hidden="1" customWidth="1"/>
    <col min="2053" max="2304" width="9.140625" style="11" hidden="1" customWidth="1"/>
    <col min="2305" max="2305" width="5.7109375" style="11" hidden="1" customWidth="1"/>
    <col min="2306" max="2306" width="37.7109375" style="11" hidden="1" customWidth="1"/>
    <col min="2307" max="2307" width="9.140625" style="11" hidden="1" customWidth="1"/>
    <col min="2308" max="2308" width="3.140625" style="11" hidden="1" customWidth="1"/>
    <col min="2309" max="2560" width="9.140625" style="11" hidden="1" customWidth="1"/>
    <col min="2561" max="2561" width="5.7109375" style="11" hidden="1" customWidth="1"/>
    <col min="2562" max="2562" width="37.7109375" style="11" hidden="1" customWidth="1"/>
    <col min="2563" max="2563" width="9.140625" style="11" hidden="1" customWidth="1"/>
    <col min="2564" max="2564" width="3.140625" style="11" hidden="1" customWidth="1"/>
    <col min="2565" max="2816" width="9.140625" style="11" hidden="1" customWidth="1"/>
    <col min="2817" max="2817" width="5.7109375" style="11" hidden="1" customWidth="1"/>
    <col min="2818" max="2818" width="37.7109375" style="11" hidden="1" customWidth="1"/>
    <col min="2819" max="2819" width="9.140625" style="11" hidden="1" customWidth="1"/>
    <col min="2820" max="2820" width="3.140625" style="11" hidden="1" customWidth="1"/>
    <col min="2821" max="3072" width="9.140625" style="11" hidden="1"/>
    <col min="3073" max="3073" width="5.7109375" style="11" hidden="1" customWidth="1"/>
    <col min="3074" max="3074" width="37.7109375" style="11" hidden="1" customWidth="1"/>
    <col min="3075" max="3075" width="9.140625" style="11" hidden="1" customWidth="1"/>
    <col min="3076" max="3076" width="3.140625" style="11" hidden="1" customWidth="1"/>
    <col min="3077" max="3328" width="9.140625" style="11" hidden="1" customWidth="1"/>
    <col min="3329" max="3329" width="5.7109375" style="11" hidden="1" customWidth="1"/>
    <col min="3330" max="3330" width="37.7109375" style="11" hidden="1" customWidth="1"/>
    <col min="3331" max="3331" width="9.140625" style="11" hidden="1" customWidth="1"/>
    <col min="3332" max="3332" width="3.140625" style="11" hidden="1" customWidth="1"/>
    <col min="3333" max="3584" width="9.140625" style="11" hidden="1" customWidth="1"/>
    <col min="3585" max="3585" width="5.7109375" style="11" hidden="1" customWidth="1"/>
    <col min="3586" max="3586" width="37.7109375" style="11" hidden="1" customWidth="1"/>
    <col min="3587" max="3587" width="9.140625" style="11" hidden="1" customWidth="1"/>
    <col min="3588" max="3588" width="3.140625" style="11" hidden="1" customWidth="1"/>
    <col min="3589" max="3840" width="9.140625" style="11" hidden="1" customWidth="1"/>
    <col min="3841" max="3841" width="5.7109375" style="11" hidden="1" customWidth="1"/>
    <col min="3842" max="3842" width="37.7109375" style="11" hidden="1" customWidth="1"/>
    <col min="3843" max="3843" width="9.140625" style="11" hidden="1" customWidth="1"/>
    <col min="3844" max="3844" width="3.140625" style="11" hidden="1" customWidth="1"/>
    <col min="3845" max="4096" width="9.140625" style="11" hidden="1"/>
    <col min="4097" max="4097" width="5.7109375" style="11" hidden="1" customWidth="1"/>
    <col min="4098" max="4098" width="37.7109375" style="11" hidden="1" customWidth="1"/>
    <col min="4099" max="4099" width="9.140625" style="11" hidden="1" customWidth="1"/>
    <col min="4100" max="4100" width="3.140625" style="11" hidden="1" customWidth="1"/>
    <col min="4101" max="4352" width="9.140625" style="11" hidden="1" customWidth="1"/>
    <col min="4353" max="4353" width="5.7109375" style="11" hidden="1" customWidth="1"/>
    <col min="4354" max="4354" width="37.7109375" style="11" hidden="1" customWidth="1"/>
    <col min="4355" max="4355" width="9.140625" style="11" hidden="1" customWidth="1"/>
    <col min="4356" max="4356" width="3.140625" style="11" hidden="1" customWidth="1"/>
    <col min="4357" max="4608" width="9.140625" style="11" hidden="1" customWidth="1"/>
    <col min="4609" max="4609" width="5.7109375" style="11" hidden="1" customWidth="1"/>
    <col min="4610" max="4610" width="37.7109375" style="11" hidden="1" customWidth="1"/>
    <col min="4611" max="4611" width="9.140625" style="11" hidden="1" customWidth="1"/>
    <col min="4612" max="4612" width="3.140625" style="11" hidden="1" customWidth="1"/>
    <col min="4613" max="4864" width="9.140625" style="11" hidden="1" customWidth="1"/>
    <col min="4865" max="4865" width="5.7109375" style="11" hidden="1" customWidth="1"/>
    <col min="4866" max="4866" width="37.7109375" style="11" hidden="1" customWidth="1"/>
    <col min="4867" max="4867" width="9.140625" style="11" hidden="1" customWidth="1"/>
    <col min="4868" max="4868" width="3.140625" style="11" hidden="1" customWidth="1"/>
    <col min="4869" max="5120" width="9.140625" style="11" hidden="1"/>
    <col min="5121" max="5121" width="5.7109375" style="11" hidden="1" customWidth="1"/>
    <col min="5122" max="5122" width="37.7109375" style="11" hidden="1" customWidth="1"/>
    <col min="5123" max="5123" width="9.140625" style="11" hidden="1" customWidth="1"/>
    <col min="5124" max="5124" width="3.140625" style="11" hidden="1" customWidth="1"/>
    <col min="5125" max="5376" width="9.140625" style="11" hidden="1" customWidth="1"/>
    <col min="5377" max="5377" width="5.7109375" style="11" hidden="1" customWidth="1"/>
    <col min="5378" max="5378" width="37.7109375" style="11" hidden="1" customWidth="1"/>
    <col min="5379" max="5379" width="9.140625" style="11" hidden="1" customWidth="1"/>
    <col min="5380" max="5380" width="3.140625" style="11" hidden="1" customWidth="1"/>
    <col min="5381" max="5632" width="9.140625" style="11" hidden="1" customWidth="1"/>
    <col min="5633" max="5633" width="5.7109375" style="11" hidden="1" customWidth="1"/>
    <col min="5634" max="5634" width="37.7109375" style="11" hidden="1" customWidth="1"/>
    <col min="5635" max="5635" width="9.140625" style="11" hidden="1" customWidth="1"/>
    <col min="5636" max="5636" width="3.140625" style="11" hidden="1" customWidth="1"/>
    <col min="5637" max="5888" width="9.140625" style="11" hidden="1" customWidth="1"/>
    <col min="5889" max="5889" width="5.7109375" style="11" hidden="1" customWidth="1"/>
    <col min="5890" max="5890" width="37.7109375" style="11" hidden="1" customWidth="1"/>
    <col min="5891" max="5891" width="9.140625" style="11" hidden="1" customWidth="1"/>
    <col min="5892" max="5892" width="3.140625" style="11" hidden="1" customWidth="1"/>
    <col min="5893" max="6144" width="9.140625" style="11" hidden="1"/>
    <col min="6145" max="6145" width="5.7109375" style="11" hidden="1" customWidth="1"/>
    <col min="6146" max="6146" width="37.7109375" style="11" hidden="1" customWidth="1"/>
    <col min="6147" max="6147" width="9.140625" style="11" hidden="1" customWidth="1"/>
    <col min="6148" max="6148" width="3.140625" style="11" hidden="1" customWidth="1"/>
    <col min="6149" max="6400" width="9.140625" style="11" hidden="1" customWidth="1"/>
    <col min="6401" max="6401" width="5.7109375" style="11" hidden="1" customWidth="1"/>
    <col min="6402" max="6402" width="37.7109375" style="11" hidden="1" customWidth="1"/>
    <col min="6403" max="6403" width="9.140625" style="11" hidden="1" customWidth="1"/>
    <col min="6404" max="6404" width="3.140625" style="11" hidden="1" customWidth="1"/>
    <col min="6405" max="6656" width="9.140625" style="11" hidden="1" customWidth="1"/>
    <col min="6657" max="6657" width="5.7109375" style="11" hidden="1" customWidth="1"/>
    <col min="6658" max="6658" width="37.7109375" style="11" hidden="1" customWidth="1"/>
    <col min="6659" max="6659" width="9.140625" style="11" hidden="1" customWidth="1"/>
    <col min="6660" max="6660" width="3.140625" style="11" hidden="1" customWidth="1"/>
    <col min="6661" max="6912" width="9.140625" style="11" hidden="1" customWidth="1"/>
    <col min="6913" max="6913" width="5.7109375" style="11" hidden="1" customWidth="1"/>
    <col min="6914" max="6914" width="37.7109375" style="11" hidden="1" customWidth="1"/>
    <col min="6915" max="6915" width="9.140625" style="11" hidden="1" customWidth="1"/>
    <col min="6916" max="6916" width="3.140625" style="11" hidden="1" customWidth="1"/>
    <col min="6917" max="7168" width="9.140625" style="11" hidden="1"/>
    <col min="7169" max="7169" width="5.7109375" style="11" hidden="1" customWidth="1"/>
    <col min="7170" max="7170" width="37.7109375" style="11" hidden="1" customWidth="1"/>
    <col min="7171" max="7171" width="9.140625" style="11" hidden="1" customWidth="1"/>
    <col min="7172" max="7172" width="3.140625" style="11" hidden="1" customWidth="1"/>
    <col min="7173" max="7424" width="9.140625" style="11" hidden="1" customWidth="1"/>
    <col min="7425" max="7425" width="5.7109375" style="11" hidden="1" customWidth="1"/>
    <col min="7426" max="7426" width="37.7109375" style="11" hidden="1" customWidth="1"/>
    <col min="7427" max="7427" width="9.140625" style="11" hidden="1" customWidth="1"/>
    <col min="7428" max="7428" width="3.140625" style="11" hidden="1" customWidth="1"/>
    <col min="7429" max="7680" width="9.140625" style="11" hidden="1" customWidth="1"/>
    <col min="7681" max="7681" width="5.7109375" style="11" hidden="1" customWidth="1"/>
    <col min="7682" max="7682" width="37.7109375" style="11" hidden="1" customWidth="1"/>
    <col min="7683" max="7683" width="9.140625" style="11" hidden="1" customWidth="1"/>
    <col min="7684" max="7684" width="3.140625" style="11" hidden="1" customWidth="1"/>
    <col min="7685" max="7936" width="9.140625" style="11" hidden="1" customWidth="1"/>
    <col min="7937" max="7937" width="5.7109375" style="11" hidden="1" customWidth="1"/>
    <col min="7938" max="7938" width="37.7109375" style="11" hidden="1" customWidth="1"/>
    <col min="7939" max="7939" width="9.140625" style="11" hidden="1" customWidth="1"/>
    <col min="7940" max="7940" width="3.140625" style="11" hidden="1" customWidth="1"/>
    <col min="7941" max="8192" width="9.140625" style="11" hidden="1"/>
    <col min="8193" max="8193" width="5.7109375" style="11" hidden="1" customWidth="1"/>
    <col min="8194" max="8194" width="37.7109375" style="11" hidden="1" customWidth="1"/>
    <col min="8195" max="8195" width="9.140625" style="11" hidden="1" customWidth="1"/>
    <col min="8196" max="8196" width="3.140625" style="11" hidden="1" customWidth="1"/>
    <col min="8197" max="8448" width="9.140625" style="11" hidden="1" customWidth="1"/>
    <col min="8449" max="8449" width="5.7109375" style="11" hidden="1" customWidth="1"/>
    <col min="8450" max="8450" width="37.7109375" style="11" hidden="1" customWidth="1"/>
    <col min="8451" max="8451" width="9.140625" style="11" hidden="1" customWidth="1"/>
    <col min="8452" max="8452" width="3.140625" style="11" hidden="1" customWidth="1"/>
    <col min="8453" max="8704" width="9.140625" style="11" hidden="1" customWidth="1"/>
    <col min="8705" max="8705" width="5.7109375" style="11" hidden="1" customWidth="1"/>
    <col min="8706" max="8706" width="37.7109375" style="11" hidden="1" customWidth="1"/>
    <col min="8707" max="8707" width="9.140625" style="11" hidden="1" customWidth="1"/>
    <col min="8708" max="8708" width="3.140625" style="11" hidden="1" customWidth="1"/>
    <col min="8709" max="8960" width="9.140625" style="11" hidden="1" customWidth="1"/>
    <col min="8961" max="8961" width="5.7109375" style="11" hidden="1" customWidth="1"/>
    <col min="8962" max="8962" width="37.7109375" style="11" hidden="1" customWidth="1"/>
    <col min="8963" max="8963" width="9.140625" style="11" hidden="1" customWidth="1"/>
    <col min="8964" max="8964" width="3.140625" style="11" hidden="1" customWidth="1"/>
    <col min="8965" max="9216" width="9.140625" style="11" hidden="1"/>
    <col min="9217" max="9217" width="5.7109375" style="11" hidden="1" customWidth="1"/>
    <col min="9218" max="9218" width="37.7109375" style="11" hidden="1" customWidth="1"/>
    <col min="9219" max="9219" width="9.140625" style="11" hidden="1" customWidth="1"/>
    <col min="9220" max="9220" width="3.140625" style="11" hidden="1" customWidth="1"/>
    <col min="9221" max="9472" width="9.140625" style="11" hidden="1" customWidth="1"/>
    <col min="9473" max="9473" width="5.7109375" style="11" hidden="1" customWidth="1"/>
    <col min="9474" max="9474" width="37.7109375" style="11" hidden="1" customWidth="1"/>
    <col min="9475" max="9475" width="9.140625" style="11" hidden="1" customWidth="1"/>
    <col min="9476" max="9476" width="3.140625" style="11" hidden="1" customWidth="1"/>
    <col min="9477" max="9728" width="9.140625" style="11" hidden="1" customWidth="1"/>
    <col min="9729" max="9729" width="5.7109375" style="11" hidden="1" customWidth="1"/>
    <col min="9730" max="9730" width="37.7109375" style="11" hidden="1" customWidth="1"/>
    <col min="9731" max="9731" width="9.140625" style="11" hidden="1" customWidth="1"/>
    <col min="9732" max="9732" width="3.140625" style="11" hidden="1" customWidth="1"/>
    <col min="9733" max="9984" width="9.140625" style="11" hidden="1" customWidth="1"/>
    <col min="9985" max="9985" width="5.7109375" style="11" hidden="1" customWidth="1"/>
    <col min="9986" max="9986" width="37.7109375" style="11" hidden="1" customWidth="1"/>
    <col min="9987" max="9987" width="9.140625" style="11" hidden="1" customWidth="1"/>
    <col min="9988" max="9988" width="3.140625" style="11" hidden="1" customWidth="1"/>
    <col min="9989" max="10240" width="9.140625" style="11" hidden="1"/>
    <col min="10241" max="10241" width="5.7109375" style="11" hidden="1" customWidth="1"/>
    <col min="10242" max="10242" width="37.7109375" style="11" hidden="1" customWidth="1"/>
    <col min="10243" max="10243" width="9.140625" style="11" hidden="1" customWidth="1"/>
    <col min="10244" max="10244" width="3.140625" style="11" hidden="1" customWidth="1"/>
    <col min="10245" max="10496" width="9.140625" style="11" hidden="1" customWidth="1"/>
    <col min="10497" max="10497" width="5.7109375" style="11" hidden="1" customWidth="1"/>
    <col min="10498" max="10498" width="37.7109375" style="11" hidden="1" customWidth="1"/>
    <col min="10499" max="10499" width="9.140625" style="11" hidden="1" customWidth="1"/>
    <col min="10500" max="10500" width="3.140625" style="11" hidden="1" customWidth="1"/>
    <col min="10501" max="10752" width="9.140625" style="11" hidden="1" customWidth="1"/>
    <col min="10753" max="10753" width="5.7109375" style="11" hidden="1" customWidth="1"/>
    <col min="10754" max="10754" width="37.7109375" style="11" hidden="1" customWidth="1"/>
    <col min="10755" max="10755" width="9.140625" style="11" hidden="1" customWidth="1"/>
    <col min="10756" max="10756" width="3.140625" style="11" hidden="1" customWidth="1"/>
    <col min="10757" max="11008" width="9.140625" style="11" hidden="1" customWidth="1"/>
    <col min="11009" max="11009" width="5.7109375" style="11" hidden="1" customWidth="1"/>
    <col min="11010" max="11010" width="37.7109375" style="11" hidden="1" customWidth="1"/>
    <col min="11011" max="11011" width="9.140625" style="11" hidden="1" customWidth="1"/>
    <col min="11012" max="11012" width="3.140625" style="11" hidden="1" customWidth="1"/>
    <col min="11013" max="11264" width="9.140625" style="11" hidden="1"/>
    <col min="11265" max="11265" width="5.7109375" style="11" hidden="1" customWidth="1"/>
    <col min="11266" max="11266" width="37.7109375" style="11" hidden="1" customWidth="1"/>
    <col min="11267" max="11267" width="9.140625" style="11" hidden="1" customWidth="1"/>
    <col min="11268" max="11268" width="3.140625" style="11" hidden="1" customWidth="1"/>
    <col min="11269" max="11520" width="9.140625" style="11" hidden="1" customWidth="1"/>
    <col min="11521" max="11521" width="5.7109375" style="11" hidden="1" customWidth="1"/>
    <col min="11522" max="11522" width="37.7109375" style="11" hidden="1" customWidth="1"/>
    <col min="11523" max="11523" width="9.140625" style="11" hidden="1" customWidth="1"/>
    <col min="11524" max="11524" width="3.140625" style="11" hidden="1" customWidth="1"/>
    <col min="11525" max="11776" width="9.140625" style="11" hidden="1" customWidth="1"/>
    <col min="11777" max="11777" width="5.7109375" style="11" hidden="1" customWidth="1"/>
    <col min="11778" max="11778" width="37.7109375" style="11" hidden="1" customWidth="1"/>
    <col min="11779" max="11779" width="9.140625" style="11" hidden="1" customWidth="1"/>
    <col min="11780" max="11780" width="3.140625" style="11" hidden="1" customWidth="1"/>
    <col min="11781" max="12032" width="9.140625" style="11" hidden="1" customWidth="1"/>
    <col min="12033" max="12033" width="5.7109375" style="11" hidden="1" customWidth="1"/>
    <col min="12034" max="12034" width="37.7109375" style="11" hidden="1" customWidth="1"/>
    <col min="12035" max="12035" width="9.140625" style="11" hidden="1" customWidth="1"/>
    <col min="12036" max="12036" width="3.140625" style="11" hidden="1" customWidth="1"/>
    <col min="12037" max="12288" width="9.140625" style="11" hidden="1"/>
    <col min="12289" max="12289" width="5.7109375" style="11" hidden="1" customWidth="1"/>
    <col min="12290" max="12290" width="37.7109375" style="11" hidden="1" customWidth="1"/>
    <col min="12291" max="12291" width="9.140625" style="11" hidden="1" customWidth="1"/>
    <col min="12292" max="12292" width="3.140625" style="11" hidden="1" customWidth="1"/>
    <col min="12293" max="12544" width="9.140625" style="11" hidden="1" customWidth="1"/>
    <col min="12545" max="12545" width="5.7109375" style="11" hidden="1" customWidth="1"/>
    <col min="12546" max="12546" width="37.7109375" style="11" hidden="1" customWidth="1"/>
    <col min="12547" max="12547" width="9.140625" style="11" hidden="1" customWidth="1"/>
    <col min="12548" max="12548" width="3.140625" style="11" hidden="1" customWidth="1"/>
    <col min="12549" max="12800" width="9.140625" style="11" hidden="1" customWidth="1"/>
    <col min="12801" max="12801" width="5.7109375" style="11" hidden="1" customWidth="1"/>
    <col min="12802" max="12802" width="37.7109375" style="11" hidden="1" customWidth="1"/>
    <col min="12803" max="12803" width="9.140625" style="11" hidden="1" customWidth="1"/>
    <col min="12804" max="12804" width="3.140625" style="11" hidden="1" customWidth="1"/>
    <col min="12805" max="13056" width="9.140625" style="11" hidden="1" customWidth="1"/>
    <col min="13057" max="13057" width="5.7109375" style="11" hidden="1" customWidth="1"/>
    <col min="13058" max="13058" width="37.7109375" style="11" hidden="1" customWidth="1"/>
    <col min="13059" max="13059" width="9.140625" style="11" hidden="1" customWidth="1"/>
    <col min="13060" max="13060" width="3.140625" style="11" hidden="1" customWidth="1"/>
    <col min="13061" max="13312" width="9.140625" style="11" hidden="1"/>
    <col min="13313" max="13313" width="5.7109375" style="11" hidden="1" customWidth="1"/>
    <col min="13314" max="13314" width="37.7109375" style="11" hidden="1" customWidth="1"/>
    <col min="13315" max="13315" width="9.140625" style="11" hidden="1" customWidth="1"/>
    <col min="13316" max="13316" width="3.140625" style="11" hidden="1" customWidth="1"/>
    <col min="13317" max="13568" width="9.140625" style="11" hidden="1" customWidth="1"/>
    <col min="13569" max="13569" width="5.7109375" style="11" hidden="1" customWidth="1"/>
    <col min="13570" max="13570" width="37.7109375" style="11" hidden="1" customWidth="1"/>
    <col min="13571" max="13571" width="9.140625" style="11" hidden="1" customWidth="1"/>
    <col min="13572" max="13572" width="3.140625" style="11" hidden="1" customWidth="1"/>
    <col min="13573" max="13824" width="9.140625" style="11" hidden="1" customWidth="1"/>
    <col min="13825" max="13825" width="5.7109375" style="11" hidden="1" customWidth="1"/>
    <col min="13826" max="13826" width="37.7109375" style="11" hidden="1" customWidth="1"/>
    <col min="13827" max="13827" width="9.140625" style="11" hidden="1" customWidth="1"/>
    <col min="13828" max="13828" width="3.140625" style="11" hidden="1" customWidth="1"/>
    <col min="13829" max="14080" width="9.140625" style="11" hidden="1" customWidth="1"/>
    <col min="14081" max="14081" width="5.7109375" style="11" hidden="1" customWidth="1"/>
    <col min="14082" max="14082" width="37.7109375" style="11" hidden="1" customWidth="1"/>
    <col min="14083" max="14083" width="9.140625" style="11" hidden="1" customWidth="1"/>
    <col min="14084" max="14084" width="3.140625" style="11" hidden="1" customWidth="1"/>
    <col min="14085" max="14336" width="9.140625" style="11" hidden="1"/>
    <col min="14337" max="14337" width="5.7109375" style="11" hidden="1" customWidth="1"/>
    <col min="14338" max="14338" width="37.7109375" style="11" hidden="1" customWidth="1"/>
    <col min="14339" max="14339" width="9.140625" style="11" hidden="1" customWidth="1"/>
    <col min="14340" max="14340" width="3.140625" style="11" hidden="1" customWidth="1"/>
    <col min="14341" max="14592" width="9.140625" style="11" hidden="1" customWidth="1"/>
    <col min="14593" max="14593" width="5.7109375" style="11" hidden="1" customWidth="1"/>
    <col min="14594" max="14594" width="37.7109375" style="11" hidden="1" customWidth="1"/>
    <col min="14595" max="14595" width="9.140625" style="11" hidden="1" customWidth="1"/>
    <col min="14596" max="14596" width="3.140625" style="11" hidden="1" customWidth="1"/>
    <col min="14597" max="14848" width="9.140625" style="11" hidden="1" customWidth="1"/>
    <col min="14849" max="14849" width="5.7109375" style="11" hidden="1" customWidth="1"/>
    <col min="14850" max="14850" width="37.7109375" style="11" hidden="1" customWidth="1"/>
    <col min="14851" max="14851" width="9.140625" style="11" hidden="1" customWidth="1"/>
    <col min="14852" max="14852" width="3.140625" style="11" hidden="1" customWidth="1"/>
    <col min="14853" max="15104" width="9.140625" style="11" hidden="1" customWidth="1"/>
    <col min="15105" max="15105" width="5.7109375" style="11" hidden="1" customWidth="1"/>
    <col min="15106" max="15106" width="37.7109375" style="11" hidden="1" customWidth="1"/>
    <col min="15107" max="15107" width="9.140625" style="11" hidden="1" customWidth="1"/>
    <col min="15108" max="15108" width="3.140625" style="11" hidden="1" customWidth="1"/>
    <col min="15109" max="15360" width="9.140625" style="11" hidden="1"/>
    <col min="15361" max="15361" width="5.7109375" style="11" hidden="1" customWidth="1"/>
    <col min="15362" max="15362" width="37.7109375" style="11" hidden="1" customWidth="1"/>
    <col min="15363" max="15363" width="9.140625" style="11" hidden="1" customWidth="1"/>
    <col min="15364" max="15364" width="3.140625" style="11" hidden="1" customWidth="1"/>
    <col min="15365" max="15616" width="9.140625" style="11" hidden="1" customWidth="1"/>
    <col min="15617" max="15617" width="5.7109375" style="11" hidden="1" customWidth="1"/>
    <col min="15618" max="15618" width="37.7109375" style="11" hidden="1" customWidth="1"/>
    <col min="15619" max="15619" width="9.140625" style="11" hidden="1" customWidth="1"/>
    <col min="15620" max="15620" width="3.140625" style="11" hidden="1" customWidth="1"/>
    <col min="15621" max="15872" width="9.140625" style="11" hidden="1" customWidth="1"/>
    <col min="15873" max="15873" width="5.7109375" style="11" hidden="1" customWidth="1"/>
    <col min="15874" max="15874" width="37.7109375" style="11" hidden="1" customWidth="1"/>
    <col min="15875" max="15875" width="9.140625" style="11" hidden="1" customWidth="1"/>
    <col min="15876" max="15876" width="3.140625" style="11" hidden="1" customWidth="1"/>
    <col min="15877" max="16128" width="9.140625" style="11" hidden="1" customWidth="1"/>
    <col min="16129" max="16129" width="5.7109375" style="11" hidden="1" customWidth="1"/>
    <col min="16130" max="16130" width="37.7109375" style="11" hidden="1" customWidth="1"/>
    <col min="16131" max="16131" width="9.140625" style="11" hidden="1" customWidth="1"/>
    <col min="16132" max="16132" width="3.140625" style="11" hidden="1" customWidth="1"/>
    <col min="16133" max="16384" width="9.140625" style="11" hidden="1"/>
  </cols>
  <sheetData>
    <row r="1" spans="1:10" x14ac:dyDescent="0.25">
      <c r="A1" s="71" t="s">
        <v>606</v>
      </c>
      <c r="B1" s="71"/>
    </row>
    <row r="2" spans="1:10" ht="22.5" customHeight="1" x14ac:dyDescent="0.35">
      <c r="A2" s="86"/>
      <c r="B2" s="86"/>
      <c r="D2" s="27"/>
      <c r="E2" s="28"/>
      <c r="F2" s="28"/>
      <c r="G2" s="28"/>
      <c r="H2" s="29"/>
      <c r="I2" s="29"/>
    </row>
    <row r="3" spans="1:10" ht="42.75" customHeight="1" x14ac:dyDescent="0.25">
      <c r="A3" s="87" t="s">
        <v>999</v>
      </c>
      <c r="B3" s="88"/>
      <c r="C3" s="88"/>
    </row>
    <row r="4" spans="1:10" ht="25.5" x14ac:dyDescent="0.25">
      <c r="A4" s="15"/>
      <c r="B4" s="2" t="s">
        <v>990</v>
      </c>
      <c r="C4" s="2" t="s">
        <v>1000</v>
      </c>
    </row>
    <row r="5" spans="1:10" x14ac:dyDescent="0.25">
      <c r="A5" s="15" t="s">
        <v>5</v>
      </c>
      <c r="B5" s="2" t="s">
        <v>991</v>
      </c>
      <c r="C5" s="45">
        <v>12</v>
      </c>
    </row>
    <row r="6" spans="1:10" x14ac:dyDescent="0.25">
      <c r="A6" s="15" t="s">
        <v>6</v>
      </c>
      <c r="B6" s="2" t="s">
        <v>992</v>
      </c>
      <c r="C6" s="45">
        <v>2</v>
      </c>
    </row>
    <row r="7" spans="1:10" x14ac:dyDescent="0.25">
      <c r="A7" s="15" t="s">
        <v>7</v>
      </c>
      <c r="B7" s="2" t="s">
        <v>993</v>
      </c>
      <c r="C7" s="45">
        <v>0</v>
      </c>
      <c r="D7" s="30"/>
      <c r="E7" s="31"/>
      <c r="F7" s="31"/>
    </row>
    <row r="8" spans="1:10" s="34" customFormat="1" x14ac:dyDescent="0.25">
      <c r="A8" s="15" t="s">
        <v>8</v>
      </c>
      <c r="B8" s="2" t="s">
        <v>994</v>
      </c>
      <c r="C8" s="45">
        <v>0</v>
      </c>
      <c r="D8" s="32"/>
      <c r="E8" s="33"/>
      <c r="F8" s="33"/>
      <c r="G8" s="33"/>
      <c r="H8" s="33"/>
      <c r="I8" s="33"/>
      <c r="J8" s="33"/>
    </row>
    <row r="9" spans="1:10" x14ac:dyDescent="0.25">
      <c r="A9" s="15" t="s">
        <v>9</v>
      </c>
      <c r="B9" s="2" t="s">
        <v>995</v>
      </c>
      <c r="C9" s="45">
        <v>1</v>
      </c>
      <c r="D9" s="35"/>
      <c r="E9" s="36"/>
      <c r="F9" s="36"/>
      <c r="G9" s="36"/>
      <c r="H9" s="36"/>
      <c r="I9" s="36"/>
      <c r="J9" s="36"/>
    </row>
    <row r="10" spans="1:10" x14ac:dyDescent="0.25">
      <c r="A10" s="15" t="s">
        <v>10</v>
      </c>
      <c r="B10" s="2" t="s">
        <v>996</v>
      </c>
      <c r="C10" s="45">
        <v>0</v>
      </c>
      <c r="D10" s="35"/>
      <c r="E10" s="36"/>
      <c r="F10" s="36"/>
      <c r="G10" s="36"/>
      <c r="H10" s="36"/>
      <c r="I10" s="36"/>
      <c r="J10" s="36"/>
    </row>
    <row r="11" spans="1:10" x14ac:dyDescent="0.25">
      <c r="A11" s="15" t="s">
        <v>11</v>
      </c>
      <c r="B11" s="2" t="s">
        <v>997</v>
      </c>
      <c r="C11" s="45">
        <v>1</v>
      </c>
      <c r="D11" s="35"/>
      <c r="E11" s="36"/>
      <c r="F11" s="36"/>
      <c r="G11" s="36"/>
      <c r="H11" s="36"/>
      <c r="I11" s="36"/>
      <c r="J11" s="36"/>
    </row>
    <row r="12" spans="1:10" x14ac:dyDescent="0.25">
      <c r="A12" s="15" t="s">
        <v>12</v>
      </c>
      <c r="B12" s="2" t="s">
        <v>998</v>
      </c>
      <c r="C12" s="45">
        <v>0</v>
      </c>
      <c r="D12" s="35"/>
      <c r="E12" s="36"/>
      <c r="F12" s="36"/>
      <c r="G12" s="36"/>
      <c r="H12" s="36"/>
      <c r="I12" s="36"/>
      <c r="J12" s="36"/>
    </row>
    <row r="13" spans="1:10" x14ac:dyDescent="0.25">
      <c r="A13" s="15" t="s">
        <v>13</v>
      </c>
      <c r="B13" s="2">
        <v>500</v>
      </c>
      <c r="C13" s="45">
        <v>1</v>
      </c>
      <c r="D13" s="35"/>
      <c r="E13" s="36"/>
      <c r="F13" s="36"/>
      <c r="G13" s="36"/>
      <c r="H13" s="36"/>
      <c r="I13" s="36"/>
      <c r="J13" s="36"/>
    </row>
    <row r="14" spans="1:10" x14ac:dyDescent="0.25">
      <c r="A14" s="5" t="s">
        <v>666</v>
      </c>
      <c r="B14" s="15"/>
      <c r="C14" s="45">
        <v>17</v>
      </c>
      <c r="D14" s="35"/>
      <c r="E14" s="36"/>
      <c r="F14" s="36"/>
      <c r="G14" s="36"/>
      <c r="H14" s="36"/>
      <c r="I14" s="36"/>
      <c r="J14" s="36"/>
    </row>
    <row r="15" spans="1:10" x14ac:dyDescent="0.25">
      <c r="A15" s="36"/>
      <c r="B15" s="36"/>
      <c r="C15" s="36"/>
      <c r="D15" s="35"/>
      <c r="E15" s="36"/>
      <c r="F15" s="36"/>
      <c r="G15" s="36"/>
      <c r="H15" s="36"/>
      <c r="I15" s="36"/>
      <c r="J15" s="36"/>
    </row>
    <row r="16" spans="1:10" hidden="1" x14ac:dyDescent="0.25">
      <c r="A16" s="36"/>
    </row>
  </sheetData>
  <sheetProtection algorithmName="SHA-512" hashValue="O09tT38v/bpdF57UeP91m4BD62RXKmq+zMIpgobeDRIIGX268WMWcx97ku64LRFKxPvkOyNRSmi4LC2WooANbQ==" saltValue="dHuCVszMzKUj/4Hw0PTupA==" spinCount="100000" sheet="1" objects="1" scenarios="1"/>
  <mergeCells count="3">
    <mergeCell ref="A1:B1"/>
    <mergeCell ref="A2:B2"/>
    <mergeCell ref="A3:C3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orientation="portrait" horizontalDpi="1200" verticalDpi="1200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4">
    <tabColor theme="4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579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INDEX(LivData,MATCH($D$3,LivNavn,0),MATCH("regnr",LivVar,0))</f>
        <v>63010</v>
      </c>
      <c r="E5" s="90"/>
    </row>
    <row r="6" spans="1:5" x14ac:dyDescent="0.25"/>
    <row r="7" spans="1:5" ht="30" customHeight="1" x14ac:dyDescent="0.25">
      <c r="C7" s="67" t="s">
        <v>1003</v>
      </c>
      <c r="D7" s="68"/>
      <c r="E7" s="69"/>
    </row>
    <row r="8" spans="1:5" ht="15" customHeight="1" x14ac:dyDescent="0.25">
      <c r="C8" s="70" t="s">
        <v>187</v>
      </c>
      <c r="D8" s="70"/>
      <c r="E8" s="70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 t="shared" ref="E10:E44" si="0">INDEX(LivData,MATCH($D$3,LivNavn,0),MATCH($B10,LivVar,0))</f>
        <v>6908621</v>
      </c>
    </row>
    <row r="11" spans="1:5" x14ac:dyDescent="0.25">
      <c r="A11" s="8" t="s">
        <v>314</v>
      </c>
      <c r="B11" s="11" t="str">
        <f t="shared" ref="B11:B44" si="1">"Res_"&amp;A11&amp;"_"&amp;$B$9</f>
        <v>Res_AFp_BeY</v>
      </c>
      <c r="C11" s="1" t="s">
        <v>6</v>
      </c>
      <c r="D11" s="1" t="s">
        <v>86</v>
      </c>
      <c r="E11" s="13">
        <f t="shared" si="0"/>
        <v>-1023</v>
      </c>
    </row>
    <row r="12" spans="1:5" x14ac:dyDescent="0.25">
      <c r="A12" s="8" t="s">
        <v>246</v>
      </c>
      <c r="B12" s="11" t="str">
        <f t="shared" si="1"/>
        <v>Res_PMTot_BeY</v>
      </c>
      <c r="C12" s="4" t="s">
        <v>7</v>
      </c>
      <c r="D12" s="4" t="s">
        <v>1</v>
      </c>
      <c r="E12" s="13">
        <f t="shared" si="0"/>
        <v>6907598</v>
      </c>
    </row>
    <row r="13" spans="1:5" x14ac:dyDescent="0.25">
      <c r="A13" s="8" t="s">
        <v>280</v>
      </c>
      <c r="B13" s="11" t="str">
        <f t="shared" si="1"/>
        <v>Res_IndT_BeY</v>
      </c>
      <c r="C13" s="1" t="s">
        <v>8</v>
      </c>
      <c r="D13" s="1" t="s">
        <v>2</v>
      </c>
      <c r="E13" s="13">
        <f t="shared" si="0"/>
        <v>2367101</v>
      </c>
    </row>
    <row r="14" spans="1:5" x14ac:dyDescent="0.25">
      <c r="A14" s="8" t="s">
        <v>281</v>
      </c>
      <c r="B14" s="11" t="str">
        <f t="shared" si="1"/>
        <v>Res_IndA_BeY</v>
      </c>
      <c r="C14" s="1" t="s">
        <v>9</v>
      </c>
      <c r="D14" s="1" t="s">
        <v>3</v>
      </c>
      <c r="E14" s="13">
        <f t="shared" si="0"/>
        <v>170768</v>
      </c>
    </row>
    <row r="15" spans="1:5" x14ac:dyDescent="0.25">
      <c r="A15" s="8" t="s">
        <v>282</v>
      </c>
      <c r="B15" s="11" t="str">
        <f t="shared" si="1"/>
        <v>Res_IndE_BeY</v>
      </c>
      <c r="C15" s="1" t="s">
        <v>10</v>
      </c>
      <c r="D15" s="1" t="s">
        <v>4</v>
      </c>
      <c r="E15" s="13">
        <f t="shared" si="0"/>
        <v>2220</v>
      </c>
    </row>
    <row r="16" spans="1:5" x14ac:dyDescent="0.25">
      <c r="A16" s="8" t="s">
        <v>315</v>
      </c>
      <c r="B16" s="11" t="str">
        <f t="shared" si="1"/>
        <v>Res_RiU_BeY</v>
      </c>
      <c r="C16" s="1" t="s">
        <v>11</v>
      </c>
      <c r="D16" s="1" t="s">
        <v>46</v>
      </c>
      <c r="E16" s="13">
        <f t="shared" si="0"/>
        <v>2461933</v>
      </c>
    </row>
    <row r="17" spans="1:5" x14ac:dyDescent="0.25">
      <c r="A17" s="8" t="s">
        <v>283</v>
      </c>
      <c r="B17" s="11" t="str">
        <f t="shared" si="1"/>
        <v>Res_Kurs_BeY</v>
      </c>
      <c r="C17" s="1" t="s">
        <v>12</v>
      </c>
      <c r="D17" s="1" t="s">
        <v>47</v>
      </c>
      <c r="E17" s="13">
        <f t="shared" si="0"/>
        <v>571416</v>
      </c>
    </row>
    <row r="18" spans="1:5" x14ac:dyDescent="0.25">
      <c r="A18" s="8" t="s">
        <v>316</v>
      </c>
      <c r="B18" s="11" t="str">
        <f t="shared" si="1"/>
        <v>Res_Rug_BeY</v>
      </c>
      <c r="C18" s="1" t="s">
        <v>13</v>
      </c>
      <c r="D18" s="1" t="s">
        <v>48</v>
      </c>
      <c r="E18" s="13">
        <f t="shared" si="0"/>
        <v>-4694</v>
      </c>
    </row>
    <row r="19" spans="1:5" x14ac:dyDescent="0.25">
      <c r="A19" s="8" t="s">
        <v>284</v>
      </c>
      <c r="B19" s="11" t="str">
        <f t="shared" si="1"/>
        <v>Res_AdmV_BeY</v>
      </c>
      <c r="C19" s="1" t="s">
        <v>14</v>
      </c>
      <c r="D19" s="1" t="s">
        <v>49</v>
      </c>
      <c r="E19" s="13">
        <f t="shared" si="0"/>
        <v>-143682</v>
      </c>
    </row>
    <row r="20" spans="1:5" ht="15.75" customHeight="1" x14ac:dyDescent="0.25">
      <c r="A20" s="8" t="s">
        <v>381</v>
      </c>
      <c r="B20" s="11" t="str">
        <f t="shared" si="1"/>
        <v>Res_iaTot_BeY</v>
      </c>
      <c r="C20" s="4" t="s">
        <v>15</v>
      </c>
      <c r="D20" s="4" t="s">
        <v>50</v>
      </c>
      <c r="E20" s="13">
        <f t="shared" si="0"/>
        <v>5425062</v>
      </c>
    </row>
    <row r="21" spans="1:5" x14ac:dyDescent="0.25">
      <c r="A21" s="8" t="s">
        <v>285</v>
      </c>
      <c r="B21" s="11" t="str">
        <f t="shared" si="1"/>
        <v>Res_Pas_BeY</v>
      </c>
      <c r="C21" s="1" t="s">
        <v>16</v>
      </c>
      <c r="D21" s="1" t="s">
        <v>51</v>
      </c>
      <c r="E21" s="13">
        <f t="shared" si="0"/>
        <v>-814534</v>
      </c>
    </row>
    <row r="22" spans="1:5" x14ac:dyDescent="0.25">
      <c r="A22" s="8" t="s">
        <v>317</v>
      </c>
      <c r="B22" s="11" t="str">
        <f t="shared" si="1"/>
        <v>Res_UbY_BeY</v>
      </c>
      <c r="C22" s="1" t="s">
        <v>17</v>
      </c>
      <c r="D22" s="1" t="s">
        <v>52</v>
      </c>
      <c r="E22" s="13">
        <f t="shared" si="0"/>
        <v>-6709168</v>
      </c>
    </row>
    <row r="23" spans="1:5" x14ac:dyDescent="0.25">
      <c r="A23" s="8" t="s">
        <v>318</v>
      </c>
      <c r="B23" s="11" t="str">
        <f t="shared" si="1"/>
        <v>Res_MGd_BeY</v>
      </c>
      <c r="C23" s="1" t="s">
        <v>18</v>
      </c>
      <c r="D23" s="1" t="s">
        <v>53</v>
      </c>
      <c r="E23" s="13">
        <f t="shared" si="0"/>
        <v>19391</v>
      </c>
    </row>
    <row r="24" spans="1:5" x14ac:dyDescent="0.25">
      <c r="A24" s="8" t="s">
        <v>286</v>
      </c>
      <c r="B24" s="11" t="str">
        <f t="shared" si="1"/>
        <v>Res_YTot_BeY</v>
      </c>
      <c r="C24" s="4" t="s">
        <v>19</v>
      </c>
      <c r="D24" s="4" t="s">
        <v>189</v>
      </c>
      <c r="E24" s="13">
        <f t="shared" si="0"/>
        <v>-6689777</v>
      </c>
    </row>
    <row r="25" spans="1:5" x14ac:dyDescent="0.25">
      <c r="A25" s="8" t="s">
        <v>287</v>
      </c>
      <c r="B25" s="11" t="str">
        <f t="shared" si="1"/>
        <v>Res_LP_BeY</v>
      </c>
      <c r="C25" s="1" t="s">
        <v>20</v>
      </c>
      <c r="D25" s="1" t="s">
        <v>243</v>
      </c>
      <c r="E25" s="13">
        <f t="shared" si="0"/>
        <v>-3966811</v>
      </c>
    </row>
    <row r="26" spans="1:5" x14ac:dyDescent="0.25">
      <c r="A26" s="8" t="s">
        <v>288</v>
      </c>
      <c r="B26" s="11" t="str">
        <f t="shared" si="1"/>
        <v>Res_GLP_BeY</v>
      </c>
      <c r="C26" s="1" t="s">
        <v>21</v>
      </c>
      <c r="D26" s="1" t="s">
        <v>56</v>
      </c>
      <c r="E26" s="13">
        <f t="shared" si="0"/>
        <v>-14942</v>
      </c>
    </row>
    <row r="27" spans="1:5" x14ac:dyDescent="0.25">
      <c r="A27" s="8" t="s">
        <v>289</v>
      </c>
      <c r="B27" s="11" t="str">
        <f t="shared" si="1"/>
        <v>Res_LPTot_BeY</v>
      </c>
      <c r="C27" s="4" t="s">
        <v>22</v>
      </c>
      <c r="D27" s="4" t="s">
        <v>190</v>
      </c>
      <c r="E27" s="13">
        <f t="shared" si="0"/>
        <v>-3981753</v>
      </c>
    </row>
    <row r="28" spans="1:5" x14ac:dyDescent="0.25">
      <c r="A28" s="8" t="s">
        <v>290</v>
      </c>
      <c r="B28" s="11" t="str">
        <f t="shared" si="1"/>
        <v>Res_Fm_BeY</v>
      </c>
      <c r="C28" s="1" t="s">
        <v>23</v>
      </c>
      <c r="D28" s="1" t="s">
        <v>191</v>
      </c>
      <c r="E28" s="13">
        <f t="shared" si="0"/>
        <v>87155</v>
      </c>
    </row>
    <row r="29" spans="1:5" x14ac:dyDescent="0.25">
      <c r="A29" s="8" t="s">
        <v>382</v>
      </c>
      <c r="B29" s="11" t="str">
        <f t="shared" si="1"/>
        <v>Res_Okap_BeY</v>
      </c>
      <c r="C29" s="1" t="s">
        <v>24</v>
      </c>
      <c r="D29" s="1" t="s">
        <v>192</v>
      </c>
      <c r="E29" s="13">
        <f t="shared" si="0"/>
        <v>-618414</v>
      </c>
    </row>
    <row r="30" spans="1:5" x14ac:dyDescent="0.25">
      <c r="A30" s="8" t="s">
        <v>292</v>
      </c>
      <c r="B30" s="11" t="str">
        <f t="shared" si="1"/>
        <v>Res_Eom_BeY</v>
      </c>
      <c r="C30" s="1" t="s">
        <v>25</v>
      </c>
      <c r="D30" s="1" t="s">
        <v>57</v>
      </c>
      <c r="E30" s="13">
        <f t="shared" si="0"/>
        <v>-66152</v>
      </c>
    </row>
    <row r="31" spans="1:5" x14ac:dyDescent="0.25">
      <c r="A31" s="8" t="s">
        <v>293</v>
      </c>
      <c r="B31" s="11" t="str">
        <f t="shared" si="1"/>
        <v>Res_Aom_BeY</v>
      </c>
      <c r="C31" s="1" t="s">
        <v>26</v>
      </c>
      <c r="D31" s="1" t="s">
        <v>92</v>
      </c>
      <c r="E31" s="13">
        <f t="shared" si="0"/>
        <v>-262518</v>
      </c>
    </row>
    <row r="32" spans="1:5" x14ac:dyDescent="0.25">
      <c r="A32" s="8" t="s">
        <v>383</v>
      </c>
      <c r="B32" s="11" t="str">
        <f t="shared" si="1"/>
        <v>Res_RTv_BeY</v>
      </c>
      <c r="C32" s="1" t="s">
        <v>27</v>
      </c>
      <c r="D32" s="1" t="s">
        <v>58</v>
      </c>
      <c r="E32" s="13">
        <f t="shared" si="0"/>
        <v>82140</v>
      </c>
    </row>
    <row r="33" spans="1:5" x14ac:dyDescent="0.25">
      <c r="A33" s="8" t="s">
        <v>319</v>
      </c>
      <c r="B33" s="11" t="str">
        <f t="shared" si="1"/>
        <v>Res_PGG_BeY</v>
      </c>
      <c r="C33" s="1" t="s">
        <v>28</v>
      </c>
      <c r="D33" s="1" t="s">
        <v>93</v>
      </c>
      <c r="E33" s="13">
        <f t="shared" si="0"/>
        <v>0</v>
      </c>
    </row>
    <row r="34" spans="1:5" x14ac:dyDescent="0.25">
      <c r="A34" s="8" t="s">
        <v>294</v>
      </c>
      <c r="B34" s="11" t="str">
        <f t="shared" si="1"/>
        <v>Res_DTot_BeY</v>
      </c>
      <c r="C34" s="4" t="s">
        <v>29</v>
      </c>
      <c r="D34" s="5" t="s">
        <v>201</v>
      </c>
      <c r="E34" s="13">
        <f t="shared" si="0"/>
        <v>-246530</v>
      </c>
    </row>
    <row r="35" spans="1:5" x14ac:dyDescent="0.25">
      <c r="A35" s="8" t="s">
        <v>326</v>
      </c>
      <c r="B35" s="11" t="str">
        <f t="shared" si="1"/>
        <v>Res_Oia_BeY</v>
      </c>
      <c r="C35" s="1" t="s">
        <v>30</v>
      </c>
      <c r="D35" s="1" t="s">
        <v>59</v>
      </c>
      <c r="E35" s="13">
        <f t="shared" si="0"/>
        <v>-301366</v>
      </c>
    </row>
    <row r="36" spans="1:5" x14ac:dyDescent="0.25">
      <c r="A36" s="8" t="s">
        <v>320</v>
      </c>
      <c r="B36" s="11" t="str">
        <f t="shared" si="1"/>
        <v>Res_FPTot_BeY</v>
      </c>
      <c r="C36" s="4" t="s">
        <v>31</v>
      </c>
      <c r="D36" s="4" t="s">
        <v>193</v>
      </c>
      <c r="E36" s="13">
        <f t="shared" si="0"/>
        <v>-232559</v>
      </c>
    </row>
    <row r="37" spans="1:5" x14ac:dyDescent="0.25">
      <c r="A37" s="8" t="s">
        <v>321</v>
      </c>
      <c r="B37" s="11" t="str">
        <f t="shared" si="1"/>
        <v>Res_RSU_BeY</v>
      </c>
      <c r="C37" s="1" t="s">
        <v>32</v>
      </c>
      <c r="D37" s="1" t="s">
        <v>60</v>
      </c>
      <c r="E37" s="13">
        <f t="shared" si="0"/>
        <v>-406726</v>
      </c>
    </row>
    <row r="38" spans="1:5" x14ac:dyDescent="0.25">
      <c r="A38" s="8" t="s">
        <v>384</v>
      </c>
      <c r="B38" s="11" t="str">
        <f t="shared" si="1"/>
        <v>Res_Ekia_BeY</v>
      </c>
      <c r="C38" s="1" t="s">
        <v>33</v>
      </c>
      <c r="D38" s="1" t="s">
        <v>61</v>
      </c>
      <c r="E38" s="13">
        <f t="shared" si="0"/>
        <v>258495</v>
      </c>
    </row>
    <row r="39" spans="1:5" x14ac:dyDescent="0.25">
      <c r="A39" s="8" t="s">
        <v>385</v>
      </c>
      <c r="B39" s="11" t="str">
        <f t="shared" si="1"/>
        <v>Res_Xind_BeY</v>
      </c>
      <c r="C39" s="1" t="s">
        <v>34</v>
      </c>
      <c r="D39" s="1" t="s">
        <v>62</v>
      </c>
      <c r="E39" s="13">
        <f t="shared" si="0"/>
        <v>0</v>
      </c>
    </row>
    <row r="40" spans="1:5" x14ac:dyDescent="0.25">
      <c r="A40" s="8" t="s">
        <v>386</v>
      </c>
      <c r="B40" s="11" t="str">
        <f t="shared" si="1"/>
        <v>Res_Xomk_BeY</v>
      </c>
      <c r="C40" s="1" t="s">
        <v>35</v>
      </c>
      <c r="D40" s="1" t="s">
        <v>194</v>
      </c>
      <c r="E40" s="13">
        <f t="shared" si="0"/>
        <v>0</v>
      </c>
    </row>
    <row r="41" spans="1:5" x14ac:dyDescent="0.25">
      <c r="A41" s="8" t="s">
        <v>295</v>
      </c>
      <c r="B41" s="11" t="str">
        <f t="shared" si="1"/>
        <v>Res_ROA_BeY</v>
      </c>
      <c r="C41" s="1" t="s">
        <v>36</v>
      </c>
      <c r="D41" s="1" t="s">
        <v>63</v>
      </c>
      <c r="E41" s="13">
        <f t="shared" si="0"/>
        <v>0</v>
      </c>
    </row>
    <row r="42" spans="1:5" x14ac:dyDescent="0.25">
      <c r="A42" s="8" t="s">
        <v>325</v>
      </c>
      <c r="B42" s="11" t="str">
        <f t="shared" si="1"/>
        <v>Res_RfSTot_BeY</v>
      </c>
      <c r="C42" s="4" t="s">
        <v>37</v>
      </c>
      <c r="D42" s="4" t="s">
        <v>403</v>
      </c>
      <c r="E42" s="13">
        <f t="shared" si="0"/>
        <v>-380790</v>
      </c>
    </row>
    <row r="43" spans="1:5" x14ac:dyDescent="0.25">
      <c r="A43" s="8" t="s">
        <v>296</v>
      </c>
      <c r="B43" s="11" t="str">
        <f t="shared" si="1"/>
        <v>Res_SEk_BeY</v>
      </c>
      <c r="C43" s="1" t="s">
        <v>38</v>
      </c>
      <c r="D43" s="1" t="s">
        <v>64</v>
      </c>
      <c r="E43" s="13">
        <f t="shared" si="0"/>
        <v>124833</v>
      </c>
    </row>
    <row r="44" spans="1:5" x14ac:dyDescent="0.25">
      <c r="A44" s="8" t="s">
        <v>269</v>
      </c>
      <c r="B44" s="11" t="str">
        <f t="shared" si="1"/>
        <v>Res_ResTot_BeY</v>
      </c>
      <c r="C44" s="4" t="s">
        <v>39</v>
      </c>
      <c r="D44" s="4" t="s">
        <v>195</v>
      </c>
      <c r="E44" s="13">
        <f t="shared" si="0"/>
        <v>-255957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INDEX(LivData,MATCH($D$3,LivNavn,0),MATCH($B47,LivVar,0))</f>
        <v>507310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-36207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-41764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0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0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429339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-33215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-346199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28908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-238163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-75741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14026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-617169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-76209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-39003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-70836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1944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-107895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-1577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-406726</v>
      </c>
    </row>
    <row r="67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5">
    <tabColor theme="4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579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INDEX(LivData,MATCH($D$3,LivNavn,0),MATCH("regnr",LivVar,0))</f>
        <v>63010</v>
      </c>
      <c r="E5" s="90"/>
    </row>
    <row r="6" spans="1:5" x14ac:dyDescent="0.25"/>
    <row r="7" spans="1:5" ht="30" customHeight="1" x14ac:dyDescent="0.25">
      <c r="C7" s="72" t="s">
        <v>1004</v>
      </c>
      <c r="D7" s="73"/>
      <c r="E7" s="74"/>
    </row>
    <row r="8" spans="1:5" ht="15" customHeight="1" x14ac:dyDescent="0.25">
      <c r="C8" s="75" t="s">
        <v>187</v>
      </c>
      <c r="D8" s="76"/>
      <c r="E8" s="77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INDEX(LivData,MATCH($D$3,LivNavn,0),MATCH($B11,LivVar,0))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1494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1494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161020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8812825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1077481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9890306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1443339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7559906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38437809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4358688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285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0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4886444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56686471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66737797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41386825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194192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194192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303078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303078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146508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599193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33689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1276660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67855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9210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485210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0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562275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551583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58362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609945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110574996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INDEX(LivData,MATCH($D$3,LivNavn,0),MATCH($B58,LivVar,0))</f>
        <v>1000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273849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273849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2811081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2000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3087930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0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618414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618414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641797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53928446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0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0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0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53928446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40499896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40499896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94428342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1632071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2889384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182966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INDEX(LivData,MATCH($D$3,LivNavn,0),MATCH($B90,LivVar,0))</f>
        <v>111377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99885937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0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3587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3587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83394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83295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1243826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213594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5098463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6722572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256556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110574996</v>
      </c>
    </row>
    <row r="111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4" fitToWidth="0" fitToHeight="0" orientation="portrait" r:id="rId1"/>
  <headerFooter>
    <oddHeader>&amp;C&amp;G</oddHeader>
  </headerFooter>
  <rowBreaks count="1" manualBreakCount="1">
    <brk id="5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6">
    <tabColor theme="4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0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579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INDEX(LivData,MATCH($D$3,LivNavn,0),MATCH("regnr",LivVar,0))</f>
        <v>63010</v>
      </c>
      <c r="E5" s="90"/>
    </row>
    <row r="6" spans="1:5" x14ac:dyDescent="0.25"/>
    <row r="7" spans="1:5" ht="23.25" x14ac:dyDescent="0.25">
      <c r="C7" s="78" t="s">
        <v>1041</v>
      </c>
      <c r="D7" s="79"/>
      <c r="E7" s="79"/>
    </row>
    <row r="8" spans="1:5" ht="15" customHeight="1" x14ac:dyDescent="0.25">
      <c r="C8" s="70" t="s">
        <v>187</v>
      </c>
      <c r="D8" s="70"/>
      <c r="E8" s="70"/>
    </row>
    <row r="9" spans="1:5" x14ac:dyDescent="0.25">
      <c r="A9" s="14" t="s">
        <v>245</v>
      </c>
      <c r="B9" s="16" t="s">
        <v>1006</v>
      </c>
      <c r="C9" s="1"/>
      <c r="D9" s="5"/>
      <c r="E9" s="2" t="s">
        <v>666</v>
      </c>
    </row>
    <row r="10" spans="1:5" ht="16.5" customHeight="1" x14ac:dyDescent="0.25">
      <c r="A10" s="8" t="s">
        <v>1007</v>
      </c>
      <c r="B10" s="11" t="str">
        <f>"Lph_"&amp;A10&amp;"_"&amp;$B$9</f>
        <v>Lph_LhP_pTot</v>
      </c>
      <c r="C10" s="1" t="s">
        <v>5</v>
      </c>
      <c r="D10" s="15" t="s">
        <v>1005</v>
      </c>
      <c r="E10" s="13">
        <f t="shared" ref="E10:E28" si="0">INDEX(LivData,MATCH($D$3,LivNavn,0),MATCH($B10,LivVar,0))</f>
        <v>90464473</v>
      </c>
    </row>
    <row r="11" spans="1:5" ht="16.5" customHeight="1" x14ac:dyDescent="0.25">
      <c r="A11" s="8" t="s">
        <v>1009</v>
      </c>
      <c r="B11" s="11" t="str">
        <f t="shared" ref="B11:B28" si="1">"Lph_"&amp;A11&amp;"_"&amp;$B$9</f>
        <v>Lph_FmP_pTot</v>
      </c>
      <c r="C11" s="1" t="s">
        <v>6</v>
      </c>
      <c r="D11" s="15" t="s">
        <v>1008</v>
      </c>
      <c r="E11" s="13">
        <f t="shared" si="0"/>
        <v>1719227</v>
      </c>
    </row>
    <row r="12" spans="1:5" ht="16.5" customHeight="1" x14ac:dyDescent="0.25">
      <c r="A12" s="8" t="s">
        <v>1011</v>
      </c>
      <c r="B12" s="11" t="str">
        <f t="shared" si="1"/>
        <v>Lph_FHTot_pTot</v>
      </c>
      <c r="C12" s="4" t="s">
        <v>7</v>
      </c>
      <c r="D12" s="5" t="s">
        <v>1010</v>
      </c>
      <c r="E12" s="13">
        <f t="shared" si="0"/>
        <v>92183700</v>
      </c>
    </row>
    <row r="13" spans="1:5" ht="16.5" customHeight="1" x14ac:dyDescent="0.25">
      <c r="A13" s="8" t="s">
        <v>1013</v>
      </c>
      <c r="B13" s="11" t="str">
        <f t="shared" si="1"/>
        <v>Lph_KBP_pTot</v>
      </c>
      <c r="C13" s="1" t="s">
        <v>8</v>
      </c>
      <c r="D13" s="15" t="s">
        <v>1012</v>
      </c>
      <c r="E13" s="13">
        <f t="shared" si="0"/>
        <v>-5771966</v>
      </c>
    </row>
    <row r="14" spans="1:5" ht="16.5" customHeight="1" x14ac:dyDescent="0.25">
      <c r="A14" s="8" t="s">
        <v>1015</v>
      </c>
      <c r="B14" s="11" t="str">
        <f t="shared" si="1"/>
        <v>Lph_VrP_pTot</v>
      </c>
      <c r="C14" s="1" t="s">
        <v>9</v>
      </c>
      <c r="D14" s="15" t="s">
        <v>1014</v>
      </c>
      <c r="E14" s="13">
        <f t="shared" si="0"/>
        <v>-8309181</v>
      </c>
    </row>
    <row r="15" spans="1:5" ht="16.5" customHeight="1" x14ac:dyDescent="0.25">
      <c r="A15" s="8" t="s">
        <v>1017</v>
      </c>
      <c r="B15" s="11" t="str">
        <f t="shared" si="1"/>
        <v>Lph_RHP_pTot</v>
      </c>
      <c r="C15" s="4" t="s">
        <v>10</v>
      </c>
      <c r="D15" s="5" t="s">
        <v>1016</v>
      </c>
      <c r="E15" s="13">
        <f t="shared" si="0"/>
        <v>78102553</v>
      </c>
    </row>
    <row r="16" spans="1:5" ht="16.5" customHeight="1" x14ac:dyDescent="0.25">
      <c r="A16" s="8" t="s">
        <v>279</v>
      </c>
      <c r="B16" s="11" t="str">
        <f t="shared" si="1"/>
        <v>Lph_BM_pTot</v>
      </c>
      <c r="C16" s="1" t="s">
        <v>11</v>
      </c>
      <c r="D16" s="15" t="s">
        <v>0</v>
      </c>
      <c r="E16" s="13">
        <f t="shared" si="0"/>
        <v>6908621</v>
      </c>
    </row>
    <row r="17" spans="1:5" ht="16.5" customHeight="1" x14ac:dyDescent="0.25">
      <c r="A17" s="8" t="s">
        <v>1019</v>
      </c>
      <c r="B17" s="11" t="str">
        <f t="shared" si="1"/>
        <v>Lph_TiAk_pTot</v>
      </c>
      <c r="C17" s="1" t="s">
        <v>12</v>
      </c>
      <c r="D17" s="15" t="s">
        <v>1018</v>
      </c>
      <c r="E17" s="13">
        <f t="shared" si="0"/>
        <v>4364724</v>
      </c>
    </row>
    <row r="18" spans="1:5" ht="16.5" customHeight="1" x14ac:dyDescent="0.25">
      <c r="A18" s="8" t="s">
        <v>1021</v>
      </c>
      <c r="B18" s="11" t="str">
        <f t="shared" si="1"/>
        <v>Lph_FPy_pTot</v>
      </c>
      <c r="C18" s="1" t="s">
        <v>13</v>
      </c>
      <c r="D18" s="15" t="s">
        <v>1020</v>
      </c>
      <c r="E18" s="13">
        <f t="shared" si="0"/>
        <v>-6708714</v>
      </c>
    </row>
    <row r="19" spans="1:5" ht="16.5" customHeight="1" x14ac:dyDescent="0.25">
      <c r="A19" s="8" t="s">
        <v>1023</v>
      </c>
      <c r="B19" s="11" t="str">
        <f t="shared" si="1"/>
        <v>Lph_TiOm_pTot</v>
      </c>
      <c r="C19" s="1" t="s">
        <v>14</v>
      </c>
      <c r="D19" s="15" t="s">
        <v>1022</v>
      </c>
      <c r="E19" s="13">
        <f t="shared" si="0"/>
        <v>-235546</v>
      </c>
    </row>
    <row r="20" spans="1:5" ht="16.5" customHeight="1" x14ac:dyDescent="0.25">
      <c r="A20" s="8" t="s">
        <v>1025</v>
      </c>
      <c r="B20" s="11" t="str">
        <f t="shared" si="1"/>
        <v>Lph_TiRi_pTot</v>
      </c>
      <c r="C20" s="1" t="s">
        <v>15</v>
      </c>
      <c r="D20" s="15" t="s">
        <v>1024</v>
      </c>
      <c r="E20" s="13">
        <f t="shared" si="0"/>
        <v>-74991</v>
      </c>
    </row>
    <row r="21" spans="1:5" ht="16.5" customHeight="1" x14ac:dyDescent="0.25">
      <c r="A21" s="8" t="s">
        <v>1027</v>
      </c>
      <c r="B21" s="11" t="str">
        <f t="shared" si="1"/>
        <v>Lph_Rhx_pTot</v>
      </c>
      <c r="C21" s="1" t="s">
        <v>16</v>
      </c>
      <c r="D21" s="15" t="s">
        <v>1026</v>
      </c>
      <c r="E21" s="13">
        <f t="shared" si="0"/>
        <v>1</v>
      </c>
    </row>
    <row r="22" spans="1:5" ht="16.5" customHeight="1" x14ac:dyDescent="0.25">
      <c r="A22" s="8" t="s">
        <v>1029</v>
      </c>
      <c r="B22" s="11" t="str">
        <f t="shared" si="1"/>
        <v>Lph_RHU_pTot</v>
      </c>
      <c r="C22" s="4" t="s">
        <v>17</v>
      </c>
      <c r="D22" s="5" t="s">
        <v>1028</v>
      </c>
      <c r="E22" s="13">
        <f t="shared" si="0"/>
        <v>82356648</v>
      </c>
    </row>
    <row r="23" spans="1:5" ht="16.5" customHeight="1" x14ac:dyDescent="0.25">
      <c r="A23" s="8" t="s">
        <v>1031</v>
      </c>
      <c r="B23" s="11" t="str">
        <f t="shared" si="1"/>
        <v>Lph_VrU_pTot</v>
      </c>
      <c r="C23" s="1" t="s">
        <v>18</v>
      </c>
      <c r="D23" s="15" t="s">
        <v>1030</v>
      </c>
      <c r="E23" s="13">
        <f t="shared" si="0"/>
        <v>8156625</v>
      </c>
    </row>
    <row r="24" spans="1:5" ht="16.5" customHeight="1" x14ac:dyDescent="0.25">
      <c r="A24" s="8" t="s">
        <v>1033</v>
      </c>
      <c r="B24" s="11" t="str">
        <f t="shared" si="1"/>
        <v>Lph_BPu_pTot</v>
      </c>
      <c r="C24" s="1" t="s">
        <v>19</v>
      </c>
      <c r="D24" s="15" t="s">
        <v>1032</v>
      </c>
      <c r="E24" s="13">
        <f t="shared" si="0"/>
        <v>5547141</v>
      </c>
    </row>
    <row r="25" spans="1:5" ht="16.5" customHeight="1" x14ac:dyDescent="0.25">
      <c r="A25" s="8" t="s">
        <v>1034</v>
      </c>
      <c r="B25" s="11" t="str">
        <f t="shared" si="1"/>
        <v>Lph_Fphx_pTot</v>
      </c>
      <c r="C25" s="1" t="s">
        <v>20</v>
      </c>
      <c r="D25" s="15" t="s">
        <v>1026</v>
      </c>
      <c r="E25" s="13">
        <f t="shared" si="0"/>
        <v>0</v>
      </c>
    </row>
    <row r="26" spans="1:5" ht="16.5" customHeight="1" x14ac:dyDescent="0.25">
      <c r="A26" s="8" t="s">
        <v>1036</v>
      </c>
      <c r="B26" s="11" t="str">
        <f t="shared" si="1"/>
        <v>Lph_FpHTot_pTot</v>
      </c>
      <c r="C26" s="4" t="s">
        <v>21</v>
      </c>
      <c r="D26" s="5" t="s">
        <v>1035</v>
      </c>
      <c r="E26" s="13">
        <f t="shared" si="0"/>
        <v>96060414</v>
      </c>
    </row>
    <row r="27" spans="1:5" ht="16.5" customHeight="1" x14ac:dyDescent="0.25">
      <c r="A27" s="8" t="s">
        <v>1038</v>
      </c>
      <c r="B27" s="11" t="str">
        <f t="shared" si="1"/>
        <v>Lph_FmU_pTot</v>
      </c>
      <c r="C27" s="1" t="s">
        <v>22</v>
      </c>
      <c r="D27" s="15" t="s">
        <v>1037</v>
      </c>
      <c r="E27" s="13">
        <f t="shared" si="0"/>
        <v>-1632072</v>
      </c>
    </row>
    <row r="28" spans="1:5" x14ac:dyDescent="0.25">
      <c r="A28" s="8" t="s">
        <v>1040</v>
      </c>
      <c r="B28" s="11" t="str">
        <f t="shared" si="1"/>
        <v>Lph_LPU_pTot</v>
      </c>
      <c r="C28" s="4" t="s">
        <v>23</v>
      </c>
      <c r="D28" s="5" t="s">
        <v>1039</v>
      </c>
      <c r="E28" s="13">
        <f t="shared" si="0"/>
        <v>94428342</v>
      </c>
    </row>
    <row r="29" spans="1:5" x14ac:dyDescent="0.25"/>
  </sheetData>
  <sheetProtection password="BF77" sheet="1" objects="1" scenarios="1"/>
  <mergeCells count="6">
    <mergeCell ref="C1:D1"/>
    <mergeCell ref="C7:E7"/>
    <mergeCell ref="C8:E8"/>
    <mergeCell ref="C3:C4"/>
    <mergeCell ref="D3:E4"/>
    <mergeCell ref="D5:E5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'LIV data'!$C$2:$C$19</xm:f>
          </x14:formula1>
          <xm:sqref>D3:E4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7">
    <tabColor theme="2"/>
    <pageSetUpPr fitToPage="1"/>
  </sheetPr>
  <dimension ref="A1:G67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2.85546875" style="11" hidden="1" customWidth="1"/>
    <col min="2" max="2" width="20.28515625" style="11" hidden="1" customWidth="1"/>
    <col min="3" max="3" width="13.85546875" style="11" customWidth="1"/>
    <col min="4" max="4" width="87.28515625" style="11" customWidth="1"/>
    <col min="5" max="5" width="14.28515625" style="11" customWidth="1"/>
    <col min="6" max="6" width="6" style="11" customWidth="1"/>
    <col min="7" max="7" width="13.57031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594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INDEX(TpkData,MATCH($D$3,TpkNavn,0),MATCH("regnr",TpkVar,0))</f>
        <v>70735</v>
      </c>
      <c r="E5" s="90"/>
    </row>
    <row r="6" spans="1:5" x14ac:dyDescent="0.25"/>
    <row r="7" spans="1:5" ht="30" customHeight="1" x14ac:dyDescent="0.25">
      <c r="C7" s="67" t="s">
        <v>1042</v>
      </c>
      <c r="D7" s="68"/>
      <c r="E7" s="69"/>
    </row>
    <row r="8" spans="1:5" ht="15" customHeight="1" x14ac:dyDescent="0.25">
      <c r="C8" s="70" t="s">
        <v>187</v>
      </c>
      <c r="D8" s="70"/>
      <c r="E8" s="70"/>
    </row>
    <row r="9" spans="1:5" ht="31.5" customHeight="1" x14ac:dyDescent="0.25">
      <c r="A9" s="7" t="s">
        <v>245</v>
      </c>
      <c r="B9" s="12" t="s">
        <v>244</v>
      </c>
      <c r="C9" s="1"/>
      <c r="D9" s="1"/>
      <c r="E9" s="2" t="s">
        <v>188</v>
      </c>
    </row>
    <row r="10" spans="1:5" x14ac:dyDescent="0.25">
      <c r="A10" s="8" t="s">
        <v>279</v>
      </c>
      <c r="B10" s="11" t="str">
        <f>"Res_"&amp;A10&amp;"_"&amp;$B$9</f>
        <v>Res_BM_BeY</v>
      </c>
      <c r="C10" s="1" t="s">
        <v>5</v>
      </c>
      <c r="D10" s="1" t="s">
        <v>0</v>
      </c>
      <c r="E10" s="13">
        <f t="shared" ref="E10:E44" si="0">INDEX(TpkData,MATCH($D$3,TpkNavn,0),MATCH($B10,TpkVar,0))</f>
        <v>351842</v>
      </c>
    </row>
    <row r="11" spans="1:5" x14ac:dyDescent="0.25">
      <c r="A11" s="8" t="s">
        <v>314</v>
      </c>
      <c r="B11" s="11" t="str">
        <f t="shared" ref="B11:B44" si="1">"Res_"&amp;A11&amp;"_"&amp;$B$9</f>
        <v>Res_AFp_BeY</v>
      </c>
      <c r="C11" s="1" t="s">
        <v>6</v>
      </c>
      <c r="D11" s="1" t="s">
        <v>86</v>
      </c>
      <c r="E11" s="13">
        <f t="shared" si="0"/>
        <v>0</v>
      </c>
    </row>
    <row r="12" spans="1:5" x14ac:dyDescent="0.25">
      <c r="A12" s="8" t="s">
        <v>246</v>
      </c>
      <c r="B12" s="11" t="str">
        <f t="shared" si="1"/>
        <v>Res_PMTot_BeY</v>
      </c>
      <c r="C12" s="4" t="s">
        <v>7</v>
      </c>
      <c r="D12" s="4" t="s">
        <v>1</v>
      </c>
      <c r="E12" s="13">
        <f t="shared" si="0"/>
        <v>351842</v>
      </c>
    </row>
    <row r="13" spans="1:5" x14ac:dyDescent="0.25">
      <c r="A13" s="8" t="s">
        <v>280</v>
      </c>
      <c r="B13" s="11" t="str">
        <f t="shared" si="1"/>
        <v>Res_IndT_BeY</v>
      </c>
      <c r="C13" s="1" t="s">
        <v>8</v>
      </c>
      <c r="D13" s="1" t="s">
        <v>2</v>
      </c>
      <c r="E13" s="13">
        <f t="shared" si="0"/>
        <v>-1729</v>
      </c>
    </row>
    <row r="14" spans="1:5" x14ac:dyDescent="0.25">
      <c r="A14" s="8" t="s">
        <v>281</v>
      </c>
      <c r="B14" s="11" t="str">
        <f t="shared" si="1"/>
        <v>Res_IndA_BeY</v>
      </c>
      <c r="C14" s="1" t="s">
        <v>9</v>
      </c>
      <c r="D14" s="1" t="s">
        <v>3</v>
      </c>
      <c r="E14" s="13">
        <f t="shared" si="0"/>
        <v>0</v>
      </c>
    </row>
    <row r="15" spans="1:5" x14ac:dyDescent="0.25">
      <c r="A15" s="8" t="s">
        <v>282</v>
      </c>
      <c r="B15" s="11" t="str">
        <f t="shared" si="1"/>
        <v>Res_IndE_BeY</v>
      </c>
      <c r="C15" s="1" t="s">
        <v>10</v>
      </c>
      <c r="D15" s="1" t="s">
        <v>4</v>
      </c>
      <c r="E15" s="13">
        <f t="shared" si="0"/>
        <v>-33</v>
      </c>
    </row>
    <row r="16" spans="1:5" x14ac:dyDescent="0.25">
      <c r="A16" s="8" t="s">
        <v>315</v>
      </c>
      <c r="B16" s="11" t="str">
        <f t="shared" si="1"/>
        <v>Res_RiU_BeY</v>
      </c>
      <c r="C16" s="1" t="s">
        <v>11</v>
      </c>
      <c r="D16" s="1" t="s">
        <v>46</v>
      </c>
      <c r="E16" s="13">
        <f t="shared" si="0"/>
        <v>98849</v>
      </c>
    </row>
    <row r="17" spans="1:5" x14ac:dyDescent="0.25">
      <c r="A17" s="8" t="s">
        <v>283</v>
      </c>
      <c r="B17" s="11" t="str">
        <f t="shared" si="1"/>
        <v>Res_Kurs_BeY</v>
      </c>
      <c r="C17" s="1" t="s">
        <v>12</v>
      </c>
      <c r="D17" s="1" t="s">
        <v>47</v>
      </c>
      <c r="E17" s="13">
        <f t="shared" si="0"/>
        <v>523547</v>
      </c>
    </row>
    <row r="18" spans="1:5" x14ac:dyDescent="0.25">
      <c r="A18" s="8" t="s">
        <v>316</v>
      </c>
      <c r="B18" s="11" t="str">
        <f t="shared" si="1"/>
        <v>Res_Rug_BeY</v>
      </c>
      <c r="C18" s="1" t="s">
        <v>13</v>
      </c>
      <c r="D18" s="1" t="s">
        <v>48</v>
      </c>
      <c r="E18" s="13">
        <f t="shared" si="0"/>
        <v>-603</v>
      </c>
    </row>
    <row r="19" spans="1:5" x14ac:dyDescent="0.25">
      <c r="A19" s="8" t="s">
        <v>284</v>
      </c>
      <c r="B19" s="11" t="str">
        <f t="shared" si="1"/>
        <v>Res_AdmV_BeY</v>
      </c>
      <c r="C19" s="1" t="s">
        <v>14</v>
      </c>
      <c r="D19" s="1" t="s">
        <v>49</v>
      </c>
      <c r="E19" s="13">
        <f t="shared" si="0"/>
        <v>-13686</v>
      </c>
    </row>
    <row r="20" spans="1:5" ht="15.75" customHeight="1" x14ac:dyDescent="0.25">
      <c r="A20" s="8" t="s">
        <v>381</v>
      </c>
      <c r="B20" s="11" t="str">
        <f t="shared" si="1"/>
        <v>Res_iaTot_BeY</v>
      </c>
      <c r="C20" s="4" t="s">
        <v>15</v>
      </c>
      <c r="D20" s="4" t="s">
        <v>50</v>
      </c>
      <c r="E20" s="13">
        <f t="shared" si="0"/>
        <v>606345</v>
      </c>
    </row>
    <row r="21" spans="1:5" x14ac:dyDescent="0.25">
      <c r="A21" s="8" t="s">
        <v>285</v>
      </c>
      <c r="B21" s="11" t="str">
        <f t="shared" si="1"/>
        <v>Res_Pas_BeY</v>
      </c>
      <c r="C21" s="1" t="s">
        <v>16</v>
      </c>
      <c r="D21" s="1" t="s">
        <v>51</v>
      </c>
      <c r="E21" s="13">
        <f t="shared" si="0"/>
        <v>-88824</v>
      </c>
    </row>
    <row r="22" spans="1:5" x14ac:dyDescent="0.25">
      <c r="A22" s="8" t="s">
        <v>317</v>
      </c>
      <c r="B22" s="11" t="str">
        <f t="shared" si="1"/>
        <v>Res_UbY_BeY</v>
      </c>
      <c r="C22" s="1" t="s">
        <v>17</v>
      </c>
      <c r="D22" s="1" t="s">
        <v>52</v>
      </c>
      <c r="E22" s="13">
        <f t="shared" si="0"/>
        <v>-274745</v>
      </c>
    </row>
    <row r="23" spans="1:5" x14ac:dyDescent="0.25">
      <c r="A23" s="8" t="s">
        <v>318</v>
      </c>
      <c r="B23" s="11" t="str">
        <f t="shared" si="1"/>
        <v>Res_MGd_BeY</v>
      </c>
      <c r="C23" s="1" t="s">
        <v>18</v>
      </c>
      <c r="D23" s="1" t="s">
        <v>53</v>
      </c>
      <c r="E23" s="13">
        <f t="shared" si="0"/>
        <v>0</v>
      </c>
    </row>
    <row r="24" spans="1:5" x14ac:dyDescent="0.25">
      <c r="A24" s="8" t="s">
        <v>286</v>
      </c>
      <c r="B24" s="11" t="str">
        <f t="shared" si="1"/>
        <v>Res_YTot_BeY</v>
      </c>
      <c r="C24" s="4" t="s">
        <v>19</v>
      </c>
      <c r="D24" s="4" t="s">
        <v>189</v>
      </c>
      <c r="E24" s="13">
        <f t="shared" si="0"/>
        <v>-274745</v>
      </c>
    </row>
    <row r="25" spans="1:5" x14ac:dyDescent="0.25">
      <c r="A25" s="8" t="s">
        <v>287</v>
      </c>
      <c r="B25" s="11" t="str">
        <f t="shared" si="1"/>
        <v>Res_LP_BeY</v>
      </c>
      <c r="C25" s="1" t="s">
        <v>20</v>
      </c>
      <c r="D25" s="1" t="s">
        <v>243</v>
      </c>
      <c r="E25" s="13">
        <f t="shared" si="0"/>
        <v>-428674</v>
      </c>
    </row>
    <row r="26" spans="1:5" x14ac:dyDescent="0.25">
      <c r="A26" s="8" t="s">
        <v>288</v>
      </c>
      <c r="B26" s="11" t="str">
        <f t="shared" si="1"/>
        <v>Res_GLP_BeY</v>
      </c>
      <c r="C26" s="1" t="s">
        <v>21</v>
      </c>
      <c r="D26" s="1" t="s">
        <v>56</v>
      </c>
      <c r="E26" s="13">
        <f t="shared" si="0"/>
        <v>0</v>
      </c>
    </row>
    <row r="27" spans="1:5" x14ac:dyDescent="0.25">
      <c r="A27" s="8" t="s">
        <v>289</v>
      </c>
      <c r="B27" s="11" t="str">
        <f t="shared" si="1"/>
        <v>Res_LPTot_BeY</v>
      </c>
      <c r="C27" s="4" t="s">
        <v>22</v>
      </c>
      <c r="D27" s="4" t="s">
        <v>190</v>
      </c>
      <c r="E27" s="13">
        <f t="shared" si="0"/>
        <v>-428674</v>
      </c>
    </row>
    <row r="28" spans="1:5" x14ac:dyDescent="0.25">
      <c r="A28" s="8" t="s">
        <v>290</v>
      </c>
      <c r="B28" s="11" t="str">
        <f t="shared" si="1"/>
        <v>Res_Fm_BeY</v>
      </c>
      <c r="C28" s="1" t="s">
        <v>23</v>
      </c>
      <c r="D28" s="1" t="s">
        <v>191</v>
      </c>
      <c r="E28" s="13">
        <f t="shared" si="0"/>
        <v>0</v>
      </c>
    </row>
    <row r="29" spans="1:5" x14ac:dyDescent="0.25">
      <c r="A29" s="8" t="s">
        <v>382</v>
      </c>
      <c r="B29" s="11" t="str">
        <f t="shared" si="1"/>
        <v>Res_Okap_BeY</v>
      </c>
      <c r="C29" s="1" t="s">
        <v>24</v>
      </c>
      <c r="D29" s="1" t="s">
        <v>192</v>
      </c>
      <c r="E29" s="13">
        <f t="shared" si="0"/>
        <v>-30144</v>
      </c>
    </row>
    <row r="30" spans="1:5" x14ac:dyDescent="0.25">
      <c r="A30" s="8" t="s">
        <v>292</v>
      </c>
      <c r="B30" s="11" t="str">
        <f t="shared" si="1"/>
        <v>Res_Eom_BeY</v>
      </c>
      <c r="C30" s="1" t="s">
        <v>25</v>
      </c>
      <c r="D30" s="1" t="s">
        <v>57</v>
      </c>
      <c r="E30" s="13">
        <f t="shared" si="0"/>
        <v>0</v>
      </c>
    </row>
    <row r="31" spans="1:5" x14ac:dyDescent="0.25">
      <c r="A31" s="8" t="s">
        <v>293</v>
      </c>
      <c r="B31" s="11" t="str">
        <f t="shared" si="1"/>
        <v>Res_Aom_BeY</v>
      </c>
      <c r="C31" s="1" t="s">
        <v>26</v>
      </c>
      <c r="D31" s="1" t="s">
        <v>92</v>
      </c>
      <c r="E31" s="13">
        <f t="shared" si="0"/>
        <v>-5149</v>
      </c>
    </row>
    <row r="32" spans="1:5" x14ac:dyDescent="0.25">
      <c r="A32" s="8" t="s">
        <v>383</v>
      </c>
      <c r="B32" s="11" t="str">
        <f t="shared" si="1"/>
        <v>Res_RTv_BeY</v>
      </c>
      <c r="C32" s="1" t="s">
        <v>27</v>
      </c>
      <c r="D32" s="1" t="s">
        <v>58</v>
      </c>
      <c r="E32" s="13">
        <f t="shared" si="0"/>
        <v>0</v>
      </c>
    </row>
    <row r="33" spans="1:5" x14ac:dyDescent="0.25">
      <c r="A33" s="8" t="s">
        <v>319</v>
      </c>
      <c r="B33" s="11" t="str">
        <f t="shared" si="1"/>
        <v>Res_PGG_BeY</v>
      </c>
      <c r="C33" s="1" t="s">
        <v>28</v>
      </c>
      <c r="D33" s="1" t="s">
        <v>93</v>
      </c>
      <c r="E33" s="13">
        <f t="shared" si="0"/>
        <v>0</v>
      </c>
    </row>
    <row r="34" spans="1:5" x14ac:dyDescent="0.25">
      <c r="A34" s="8" t="s">
        <v>294</v>
      </c>
      <c r="B34" s="11" t="str">
        <f t="shared" si="1"/>
        <v>Res_DTot_BeY</v>
      </c>
      <c r="C34" s="4" t="s">
        <v>29</v>
      </c>
      <c r="D34" s="5" t="s">
        <v>201</v>
      </c>
      <c r="E34" s="13">
        <f t="shared" si="0"/>
        <v>-5149</v>
      </c>
    </row>
    <row r="35" spans="1:5" x14ac:dyDescent="0.25">
      <c r="A35" s="8" t="s">
        <v>326</v>
      </c>
      <c r="B35" s="11" t="str">
        <f t="shared" si="1"/>
        <v>Res_Oia_BeY</v>
      </c>
      <c r="C35" s="1" t="s">
        <v>30</v>
      </c>
      <c r="D35" s="1" t="s">
        <v>59</v>
      </c>
      <c r="E35" s="13">
        <f t="shared" si="0"/>
        <v>-122780</v>
      </c>
    </row>
    <row r="36" spans="1:5" x14ac:dyDescent="0.25">
      <c r="A36" s="8" t="s">
        <v>320</v>
      </c>
      <c r="B36" s="11" t="str">
        <f t="shared" si="1"/>
        <v>Res_FPTot_BeY</v>
      </c>
      <c r="C36" s="4" t="s">
        <v>31</v>
      </c>
      <c r="D36" s="4" t="s">
        <v>193</v>
      </c>
      <c r="E36" s="13">
        <f t="shared" si="0"/>
        <v>7871</v>
      </c>
    </row>
    <row r="37" spans="1:5" x14ac:dyDescent="0.25">
      <c r="A37" s="8" t="s">
        <v>321</v>
      </c>
      <c r="B37" s="11" t="str">
        <f t="shared" si="1"/>
        <v>Res_RSU_BeY</v>
      </c>
      <c r="C37" s="1" t="s">
        <v>32</v>
      </c>
      <c r="D37" s="1" t="s">
        <v>60</v>
      </c>
      <c r="E37" s="13">
        <f t="shared" si="0"/>
        <v>0</v>
      </c>
    </row>
    <row r="38" spans="1:5" x14ac:dyDescent="0.25">
      <c r="A38" s="8" t="s">
        <v>384</v>
      </c>
      <c r="B38" s="11" t="str">
        <f t="shared" si="1"/>
        <v>Res_Ekia_BeY</v>
      </c>
      <c r="C38" s="1" t="s">
        <v>33</v>
      </c>
      <c r="D38" s="1" t="s">
        <v>61</v>
      </c>
      <c r="E38" s="13">
        <f t="shared" si="0"/>
        <v>147169</v>
      </c>
    </row>
    <row r="39" spans="1:5" x14ac:dyDescent="0.25">
      <c r="A39" s="8" t="s">
        <v>385</v>
      </c>
      <c r="B39" s="11" t="str">
        <f t="shared" si="1"/>
        <v>Res_Xind_BeY</v>
      </c>
      <c r="C39" s="1" t="s">
        <v>34</v>
      </c>
      <c r="D39" s="1" t="s">
        <v>62</v>
      </c>
      <c r="E39" s="13">
        <f t="shared" si="0"/>
        <v>0</v>
      </c>
    </row>
    <row r="40" spans="1:5" x14ac:dyDescent="0.25">
      <c r="A40" s="8" t="s">
        <v>386</v>
      </c>
      <c r="B40" s="11" t="str">
        <f t="shared" si="1"/>
        <v>Res_Xomk_BeY</v>
      </c>
      <c r="C40" s="1" t="s">
        <v>35</v>
      </c>
      <c r="D40" s="1" t="s">
        <v>194</v>
      </c>
      <c r="E40" s="13">
        <f t="shared" si="0"/>
        <v>0</v>
      </c>
    </row>
    <row r="41" spans="1:5" x14ac:dyDescent="0.25">
      <c r="A41" s="8" t="s">
        <v>295</v>
      </c>
      <c r="B41" s="11" t="str">
        <f t="shared" si="1"/>
        <v>Res_ROA_BeY</v>
      </c>
      <c r="C41" s="1" t="s">
        <v>36</v>
      </c>
      <c r="D41" s="1" t="s">
        <v>63</v>
      </c>
      <c r="E41" s="13">
        <f t="shared" si="0"/>
        <v>0</v>
      </c>
    </row>
    <row r="42" spans="1:5" x14ac:dyDescent="0.25">
      <c r="A42" s="8" t="s">
        <v>325</v>
      </c>
      <c r="B42" s="11" t="str">
        <f t="shared" si="1"/>
        <v>Res_RfSTot_BeY</v>
      </c>
      <c r="C42" s="4" t="s">
        <v>37</v>
      </c>
      <c r="D42" s="4" t="s">
        <v>403</v>
      </c>
      <c r="E42" s="13">
        <f t="shared" si="0"/>
        <v>155040</v>
      </c>
    </row>
    <row r="43" spans="1:5" x14ac:dyDescent="0.25">
      <c r="A43" s="8" t="s">
        <v>296</v>
      </c>
      <c r="B43" s="11" t="str">
        <f t="shared" si="1"/>
        <v>Res_SEk_BeY</v>
      </c>
      <c r="C43" s="1" t="s">
        <v>38</v>
      </c>
      <c r="D43" s="1" t="s">
        <v>64</v>
      </c>
      <c r="E43" s="13">
        <f t="shared" si="0"/>
        <v>-24389</v>
      </c>
    </row>
    <row r="44" spans="1:5" x14ac:dyDescent="0.25">
      <c r="A44" s="8" t="s">
        <v>269</v>
      </c>
      <c r="B44" s="11" t="str">
        <f t="shared" si="1"/>
        <v>Res_ResTot_BeY</v>
      </c>
      <c r="C44" s="4" t="s">
        <v>39</v>
      </c>
      <c r="D44" s="4" t="s">
        <v>195</v>
      </c>
      <c r="E44" s="13">
        <f t="shared" si="0"/>
        <v>130651</v>
      </c>
    </row>
    <row r="45" spans="1:5" x14ac:dyDescent="0.25">
      <c r="A45" s="8"/>
      <c r="C45" s="4"/>
      <c r="D45" s="4"/>
      <c r="E45" s="4"/>
    </row>
    <row r="46" spans="1:5" x14ac:dyDescent="0.25">
      <c r="A46" s="8"/>
      <c r="C46" s="4"/>
      <c r="D46" s="4" t="s">
        <v>65</v>
      </c>
      <c r="E46" s="4"/>
    </row>
    <row r="47" spans="1:5" x14ac:dyDescent="0.25">
      <c r="A47" s="8" t="s">
        <v>297</v>
      </c>
      <c r="B47" s="11" t="str">
        <f t="shared" ref="B47:B66" si="2">"Res_"&amp;A47&amp;"_"&amp;$B$9</f>
        <v>Res_SB_BeY</v>
      </c>
      <c r="C47" s="1" t="s">
        <v>40</v>
      </c>
      <c r="D47" s="1" t="s">
        <v>85</v>
      </c>
      <c r="E47" s="13">
        <f t="shared" ref="E47:E66" si="3">INDEX(TpkData,MATCH($D$3,TpkNavn,0),MATCH($B47,TpkVar,0))</f>
        <v>0</v>
      </c>
    </row>
    <row r="48" spans="1:5" x14ac:dyDescent="0.25">
      <c r="A48" s="8" t="s">
        <v>322</v>
      </c>
      <c r="B48" s="11" t="str">
        <f t="shared" si="2"/>
        <v>Res_SAF_BeY</v>
      </c>
      <c r="C48" s="1" t="s">
        <v>41</v>
      </c>
      <c r="D48" s="1" t="s">
        <v>86</v>
      </c>
      <c r="E48" s="13">
        <f t="shared" si="3"/>
        <v>0</v>
      </c>
    </row>
    <row r="49" spans="1:5" x14ac:dyDescent="0.25">
      <c r="A49" s="8" t="s">
        <v>323</v>
      </c>
      <c r="B49" s="11" t="str">
        <f t="shared" si="2"/>
        <v>Res_SPh_BeY</v>
      </c>
      <c r="C49" s="1" t="s">
        <v>42</v>
      </c>
      <c r="D49" s="1" t="s">
        <v>87</v>
      </c>
      <c r="E49" s="13">
        <f t="shared" si="3"/>
        <v>0</v>
      </c>
    </row>
    <row r="50" spans="1:5" x14ac:dyDescent="0.25">
      <c r="A50" s="8" t="s">
        <v>313</v>
      </c>
      <c r="B50" s="11" t="str">
        <f t="shared" si="2"/>
        <v>Res_SFRm_BeY</v>
      </c>
      <c r="C50" s="1" t="s">
        <v>43</v>
      </c>
      <c r="D50" s="1" t="s">
        <v>196</v>
      </c>
      <c r="E50" s="13">
        <f t="shared" si="3"/>
        <v>0</v>
      </c>
    </row>
    <row r="51" spans="1:5" x14ac:dyDescent="0.25">
      <c r="A51" s="8" t="s">
        <v>298</v>
      </c>
      <c r="B51" s="11" t="str">
        <f t="shared" si="2"/>
        <v>Res_SGP_BeY</v>
      </c>
      <c r="C51" s="1" t="s">
        <v>44</v>
      </c>
      <c r="D51" s="1" t="s">
        <v>88</v>
      </c>
      <c r="E51" s="13">
        <f t="shared" si="3"/>
        <v>0</v>
      </c>
    </row>
    <row r="52" spans="1:5" x14ac:dyDescent="0.25">
      <c r="A52" s="8" t="s">
        <v>309</v>
      </c>
      <c r="B52" s="11" t="str">
        <f t="shared" si="2"/>
        <v>Res_SPTot_BeY</v>
      </c>
      <c r="C52" s="4" t="s">
        <v>45</v>
      </c>
      <c r="D52" s="4" t="s">
        <v>198</v>
      </c>
      <c r="E52" s="13">
        <f t="shared" si="3"/>
        <v>0</v>
      </c>
    </row>
    <row r="53" spans="1:5" x14ac:dyDescent="0.25">
      <c r="A53" s="8" t="s">
        <v>299</v>
      </c>
      <c r="B53" s="11" t="str">
        <f t="shared" si="2"/>
        <v>Res_SFR_BeY</v>
      </c>
      <c r="C53" s="1" t="s">
        <v>66</v>
      </c>
      <c r="D53" s="1" t="s">
        <v>89</v>
      </c>
      <c r="E53" s="13">
        <f t="shared" si="3"/>
        <v>0</v>
      </c>
    </row>
    <row r="54" spans="1:5" x14ac:dyDescent="0.25">
      <c r="A54" s="8" t="s">
        <v>300</v>
      </c>
      <c r="B54" s="11" t="str">
        <f t="shared" si="2"/>
        <v>Res_SUE_BeY</v>
      </c>
      <c r="C54" s="1" t="s">
        <v>67</v>
      </c>
      <c r="D54" s="1" t="s">
        <v>90</v>
      </c>
      <c r="E54" s="13">
        <f t="shared" si="3"/>
        <v>0</v>
      </c>
    </row>
    <row r="55" spans="1:5" x14ac:dyDescent="0.25">
      <c r="A55" s="8" t="s">
        <v>301</v>
      </c>
      <c r="B55" s="11" t="str">
        <f t="shared" si="2"/>
        <v>Res_SMG_BeY</v>
      </c>
      <c r="C55" s="1" t="s">
        <v>68</v>
      </c>
      <c r="D55" s="1" t="s">
        <v>53</v>
      </c>
      <c r="E55" s="13">
        <f t="shared" si="3"/>
        <v>0</v>
      </c>
    </row>
    <row r="56" spans="1:5" x14ac:dyDescent="0.25">
      <c r="A56" s="8" t="s">
        <v>302</v>
      </c>
      <c r="B56" s="11" t="str">
        <f t="shared" si="2"/>
        <v>Res_SEh_BeY</v>
      </c>
      <c r="C56" s="1" t="s">
        <v>69</v>
      </c>
      <c r="D56" s="1" t="s">
        <v>54</v>
      </c>
      <c r="E56" s="13">
        <f t="shared" si="3"/>
        <v>0</v>
      </c>
    </row>
    <row r="57" spans="1:5" x14ac:dyDescent="0.25">
      <c r="A57" s="8" t="s">
        <v>310</v>
      </c>
      <c r="B57" s="11" t="str">
        <f t="shared" si="2"/>
        <v>Res_SRm_BeY</v>
      </c>
      <c r="C57" s="1" t="s">
        <v>70</v>
      </c>
      <c r="D57" s="1" t="s">
        <v>197</v>
      </c>
      <c r="E57" s="13">
        <f t="shared" si="3"/>
        <v>0</v>
      </c>
    </row>
    <row r="58" spans="1:5" x14ac:dyDescent="0.25">
      <c r="A58" s="8" t="s">
        <v>303</v>
      </c>
      <c r="B58" s="11" t="str">
        <f t="shared" si="2"/>
        <v>Res_SGEh_BeY</v>
      </c>
      <c r="C58" s="1" t="s">
        <v>71</v>
      </c>
      <c r="D58" s="1" t="s">
        <v>55</v>
      </c>
      <c r="E58" s="13">
        <f t="shared" si="3"/>
        <v>0</v>
      </c>
    </row>
    <row r="59" spans="1:5" x14ac:dyDescent="0.25">
      <c r="A59" s="8" t="s">
        <v>311</v>
      </c>
      <c r="B59" s="11" t="str">
        <f t="shared" si="2"/>
        <v>Res_SETot_BeY</v>
      </c>
      <c r="C59" s="4" t="s">
        <v>72</v>
      </c>
      <c r="D59" s="5" t="s">
        <v>199</v>
      </c>
      <c r="E59" s="13">
        <f t="shared" si="3"/>
        <v>0</v>
      </c>
    </row>
    <row r="60" spans="1:5" x14ac:dyDescent="0.25">
      <c r="A60" s="8" t="s">
        <v>304</v>
      </c>
      <c r="B60" s="11" t="str">
        <f t="shared" si="2"/>
        <v>Res_SBP_BeY</v>
      </c>
      <c r="C60" s="1" t="s">
        <v>73</v>
      </c>
      <c r="D60" s="1" t="s">
        <v>91</v>
      </c>
      <c r="E60" s="13">
        <f t="shared" si="3"/>
        <v>0</v>
      </c>
    </row>
    <row r="61" spans="1:5" x14ac:dyDescent="0.25">
      <c r="A61" s="8" t="s">
        <v>305</v>
      </c>
      <c r="B61" s="11" t="str">
        <f t="shared" si="2"/>
        <v>Res_SEom_BeY</v>
      </c>
      <c r="C61" s="1" t="s">
        <v>74</v>
      </c>
      <c r="D61" s="1" t="s">
        <v>57</v>
      </c>
      <c r="E61" s="13">
        <f t="shared" si="3"/>
        <v>0</v>
      </c>
    </row>
    <row r="62" spans="1:5" x14ac:dyDescent="0.25">
      <c r="A62" s="8" t="s">
        <v>306</v>
      </c>
      <c r="B62" s="11" t="str">
        <f t="shared" si="2"/>
        <v>Res_SAdm_BeY</v>
      </c>
      <c r="C62" s="1" t="s">
        <v>75</v>
      </c>
      <c r="D62" s="1" t="s">
        <v>92</v>
      </c>
      <c r="E62" s="13">
        <f t="shared" si="3"/>
        <v>0</v>
      </c>
    </row>
    <row r="63" spans="1:5" x14ac:dyDescent="0.25">
      <c r="A63" s="8" t="s">
        <v>324</v>
      </c>
      <c r="B63" s="11" t="str">
        <f t="shared" si="2"/>
        <v>Res_SPGG_BeY</v>
      </c>
      <c r="C63" s="1" t="s">
        <v>76</v>
      </c>
      <c r="D63" s="1" t="s">
        <v>93</v>
      </c>
      <c r="E63" s="13">
        <f t="shared" si="3"/>
        <v>0</v>
      </c>
    </row>
    <row r="64" spans="1:5" x14ac:dyDescent="0.25">
      <c r="A64" s="8" t="s">
        <v>307</v>
      </c>
      <c r="B64" s="11" t="str">
        <f t="shared" si="2"/>
        <v>Res_SDTot_BeY</v>
      </c>
      <c r="C64" s="4" t="s">
        <v>77</v>
      </c>
      <c r="D64" s="4" t="s">
        <v>200</v>
      </c>
      <c r="E64" s="13">
        <f t="shared" si="3"/>
        <v>0</v>
      </c>
    </row>
    <row r="65" spans="1:5" x14ac:dyDescent="0.25">
      <c r="A65" s="8" t="s">
        <v>308</v>
      </c>
      <c r="B65" s="11" t="str">
        <f t="shared" si="2"/>
        <v>Res_SSU_BeY</v>
      </c>
      <c r="C65" s="1" t="s">
        <v>78</v>
      </c>
      <c r="D65" s="1" t="s">
        <v>94</v>
      </c>
      <c r="E65" s="13">
        <f t="shared" si="3"/>
        <v>0</v>
      </c>
    </row>
    <row r="66" spans="1:5" ht="26.25" customHeight="1" x14ac:dyDescent="0.25">
      <c r="A66" s="8" t="s">
        <v>312</v>
      </c>
      <c r="B66" s="11" t="str">
        <f t="shared" si="2"/>
        <v>Res_SRTot_BeY</v>
      </c>
      <c r="C66" s="4" t="s">
        <v>79</v>
      </c>
      <c r="D66" s="5" t="s">
        <v>202</v>
      </c>
      <c r="E66" s="13">
        <f t="shared" si="3"/>
        <v>0</v>
      </c>
    </row>
    <row r="67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&amp;C&amp;G</oddHeader>
  </headerFooter>
  <rowBreaks count="1" manualBreakCount="1">
    <brk id="34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8">
    <tabColor theme="2"/>
  </sheetPr>
  <dimension ref="A1:F111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12.5703125" style="11" bestFit="1" customWidth="1"/>
    <col min="4" max="4" width="109.7109375" style="11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594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INDEX(TpkData,MATCH($D$3,TpkNavn,0),MATCH("regnr",TpkVar,0))</f>
        <v>70735</v>
      </c>
      <c r="E5" s="90"/>
    </row>
    <row r="6" spans="1:5" x14ac:dyDescent="0.25"/>
    <row r="7" spans="1:5" ht="30" customHeight="1" x14ac:dyDescent="0.25">
      <c r="C7" s="72" t="s">
        <v>1043</v>
      </c>
      <c r="D7" s="73"/>
      <c r="E7" s="74"/>
    </row>
    <row r="8" spans="1:5" ht="15" customHeight="1" x14ac:dyDescent="0.25">
      <c r="C8" s="75" t="s">
        <v>187</v>
      </c>
      <c r="D8" s="76"/>
      <c r="E8" s="77"/>
    </row>
    <row r="9" spans="1:5" ht="22.5" customHeight="1" x14ac:dyDescent="0.25">
      <c r="C9" s="1"/>
      <c r="D9" s="1"/>
      <c r="E9" s="2" t="s">
        <v>398</v>
      </c>
    </row>
    <row r="10" spans="1:5" ht="15" customHeight="1" x14ac:dyDescent="0.25">
      <c r="B10" s="8" t="s">
        <v>278</v>
      </c>
      <c r="C10" s="1"/>
      <c r="D10" s="4" t="s">
        <v>95</v>
      </c>
      <c r="E10" s="2"/>
    </row>
    <row r="11" spans="1:5" x14ac:dyDescent="0.25">
      <c r="A11" s="3" t="s">
        <v>247</v>
      </c>
      <c r="B11" s="11" t="str">
        <f>"Bal_"&amp;$B$10&amp;"_"&amp;$A11</f>
        <v>Bal_AkPa_iak</v>
      </c>
      <c r="C11" s="1" t="s">
        <v>5</v>
      </c>
      <c r="D11" s="1" t="s">
        <v>96</v>
      </c>
      <c r="E11" s="13">
        <f t="shared" ref="E11:E55" si="0">INDEX(TpkData,MATCH($D$3,TpkNavn,0),MATCH($B11,TpkVar,0))</f>
        <v>0</v>
      </c>
    </row>
    <row r="12" spans="1:5" x14ac:dyDescent="0.25">
      <c r="A12" s="3" t="s">
        <v>248</v>
      </c>
      <c r="B12" s="11" t="str">
        <f t="shared" ref="B12:B55" si="1">"Bal_"&amp;$B$10&amp;"_"&amp;$A12</f>
        <v>Bal_AkPa_Dm</v>
      </c>
      <c r="C12" s="1" t="s">
        <v>6</v>
      </c>
      <c r="D12" s="1" t="s">
        <v>97</v>
      </c>
      <c r="E12" s="13">
        <f t="shared" si="0"/>
        <v>0</v>
      </c>
    </row>
    <row r="13" spans="1:5" x14ac:dyDescent="0.25">
      <c r="A13" s="3" t="s">
        <v>249</v>
      </c>
      <c r="B13" s="11" t="str">
        <f t="shared" si="1"/>
        <v>Bal_AkPa_Dejd</v>
      </c>
      <c r="C13" s="1" t="s">
        <v>7</v>
      </c>
      <c r="D13" s="1" t="s">
        <v>98</v>
      </c>
      <c r="E13" s="13">
        <f t="shared" si="0"/>
        <v>0</v>
      </c>
    </row>
    <row r="14" spans="1:5" x14ac:dyDescent="0.25">
      <c r="A14" s="3" t="s">
        <v>327</v>
      </c>
      <c r="B14" s="11" t="str">
        <f t="shared" si="1"/>
        <v>Bal_AkPa_MATot</v>
      </c>
      <c r="C14" s="4" t="s">
        <v>8</v>
      </c>
      <c r="D14" s="4" t="s">
        <v>99</v>
      </c>
      <c r="E14" s="13">
        <f t="shared" si="0"/>
        <v>0</v>
      </c>
    </row>
    <row r="15" spans="1:5" x14ac:dyDescent="0.25">
      <c r="A15" s="3" t="s">
        <v>375</v>
      </c>
      <c r="B15" s="11" t="str">
        <f t="shared" si="1"/>
        <v>Bal_AkPa_iEjd</v>
      </c>
      <c r="C15" s="1" t="s">
        <v>9</v>
      </c>
      <c r="D15" s="1" t="s">
        <v>100</v>
      </c>
      <c r="E15" s="13">
        <f t="shared" si="0"/>
        <v>0</v>
      </c>
    </row>
    <row r="16" spans="1:5" x14ac:dyDescent="0.25">
      <c r="A16" s="3" t="s">
        <v>376</v>
      </c>
      <c r="B16" s="11" t="str">
        <f t="shared" si="1"/>
        <v>Bal_AkPa_KapTv</v>
      </c>
      <c r="C16" s="1" t="s">
        <v>10</v>
      </c>
      <c r="D16" s="1" t="s">
        <v>101</v>
      </c>
      <c r="E16" s="13">
        <f t="shared" si="0"/>
        <v>147149</v>
      </c>
    </row>
    <row r="17" spans="1:5" x14ac:dyDescent="0.25">
      <c r="A17" s="3" t="s">
        <v>377</v>
      </c>
      <c r="B17" s="11" t="str">
        <f t="shared" si="1"/>
        <v>Bal_AkPa_UTv</v>
      </c>
      <c r="C17" s="1" t="s">
        <v>11</v>
      </c>
      <c r="D17" s="1" t="s">
        <v>102</v>
      </c>
      <c r="E17" s="13">
        <f t="shared" si="0"/>
        <v>0</v>
      </c>
    </row>
    <row r="18" spans="1:5" x14ac:dyDescent="0.25">
      <c r="A18" s="3" t="s">
        <v>378</v>
      </c>
      <c r="B18" s="11" t="str">
        <f t="shared" si="1"/>
        <v>Bal_AkPa_KapAv</v>
      </c>
      <c r="C18" s="1" t="s">
        <v>12</v>
      </c>
      <c r="D18" s="1" t="s">
        <v>103</v>
      </c>
      <c r="E18" s="13">
        <f t="shared" si="0"/>
        <v>0</v>
      </c>
    </row>
    <row r="19" spans="1:5" x14ac:dyDescent="0.25">
      <c r="A19" s="3" t="s">
        <v>379</v>
      </c>
      <c r="B19" s="11" t="str">
        <f t="shared" si="1"/>
        <v>Bal_AkPa_UAv</v>
      </c>
      <c r="C19" s="1" t="s">
        <v>13</v>
      </c>
      <c r="D19" s="1" t="s">
        <v>104</v>
      </c>
      <c r="E19" s="13">
        <f t="shared" si="0"/>
        <v>0</v>
      </c>
    </row>
    <row r="20" spans="1:5" x14ac:dyDescent="0.25">
      <c r="A20" s="3" t="s">
        <v>251</v>
      </c>
      <c r="B20" s="11" t="str">
        <f t="shared" si="1"/>
        <v>Bal_AkPa_invTot</v>
      </c>
      <c r="C20" s="4" t="s">
        <v>14</v>
      </c>
      <c r="D20" s="4" t="s">
        <v>105</v>
      </c>
      <c r="E20" s="13">
        <f t="shared" si="0"/>
        <v>147149</v>
      </c>
    </row>
    <row r="21" spans="1:5" x14ac:dyDescent="0.25">
      <c r="A21" s="3" t="s">
        <v>252</v>
      </c>
      <c r="B21" s="11" t="str">
        <f t="shared" si="1"/>
        <v>Bal_AkPa_Kapa</v>
      </c>
      <c r="C21" s="1" t="s">
        <v>15</v>
      </c>
      <c r="D21" s="1" t="s">
        <v>106</v>
      </c>
      <c r="E21" s="13">
        <f t="shared" si="0"/>
        <v>1443989</v>
      </c>
    </row>
    <row r="22" spans="1:5" x14ac:dyDescent="0.25">
      <c r="A22" s="3" t="s">
        <v>253</v>
      </c>
      <c r="B22" s="11" t="str">
        <f t="shared" si="1"/>
        <v>Bal_AkPa_invAn</v>
      </c>
      <c r="C22" s="1" t="s">
        <v>16</v>
      </c>
      <c r="D22" s="1" t="s">
        <v>107</v>
      </c>
      <c r="E22" s="13">
        <f t="shared" si="0"/>
        <v>2923146</v>
      </c>
    </row>
    <row r="23" spans="1:5" x14ac:dyDescent="0.25">
      <c r="A23" s="3" t="s">
        <v>399</v>
      </c>
      <c r="B23" s="11" t="str">
        <f t="shared" si="1"/>
        <v>Bal_AkPa_ObL</v>
      </c>
      <c r="C23" s="1" t="s">
        <v>17</v>
      </c>
      <c r="D23" s="1" t="s">
        <v>108</v>
      </c>
      <c r="E23" s="13">
        <f t="shared" si="0"/>
        <v>4661281</v>
      </c>
    </row>
    <row r="24" spans="1:5" x14ac:dyDescent="0.25">
      <c r="A24" s="3" t="s">
        <v>254</v>
      </c>
      <c r="B24" s="11" t="str">
        <f t="shared" si="1"/>
        <v>Bal_AkPa_AnKi</v>
      </c>
      <c r="C24" s="1" t="s">
        <v>18</v>
      </c>
      <c r="D24" s="1" t="s">
        <v>109</v>
      </c>
      <c r="E24" s="13">
        <f t="shared" si="0"/>
        <v>0</v>
      </c>
    </row>
    <row r="25" spans="1:5" x14ac:dyDescent="0.25">
      <c r="A25" s="3" t="s">
        <v>255</v>
      </c>
      <c r="B25" s="11" t="str">
        <f t="shared" si="1"/>
        <v>Bal_AkPa_PUd</v>
      </c>
      <c r="C25" s="1" t="s">
        <v>19</v>
      </c>
      <c r="D25" s="1" t="s">
        <v>110</v>
      </c>
      <c r="E25" s="13">
        <f t="shared" si="0"/>
        <v>29635</v>
      </c>
    </row>
    <row r="26" spans="1:5" x14ac:dyDescent="0.25">
      <c r="A26" s="3" t="s">
        <v>256</v>
      </c>
      <c r="B26" s="11" t="str">
        <f t="shared" si="1"/>
        <v>Bal_AkPa_Xud</v>
      </c>
      <c r="C26" s="1" t="s">
        <v>20</v>
      </c>
      <c r="D26" s="1" t="s">
        <v>111</v>
      </c>
      <c r="E26" s="13">
        <f t="shared" si="0"/>
        <v>0</v>
      </c>
    </row>
    <row r="27" spans="1:5" x14ac:dyDescent="0.25">
      <c r="A27" s="3" t="s">
        <v>257</v>
      </c>
      <c r="B27" s="11" t="str">
        <f t="shared" si="1"/>
        <v>Bal_AkPa_iKre</v>
      </c>
      <c r="C27" s="1" t="s">
        <v>21</v>
      </c>
      <c r="D27" s="1" t="s">
        <v>112</v>
      </c>
      <c r="E27" s="13">
        <f t="shared" si="0"/>
        <v>162174</v>
      </c>
    </row>
    <row r="28" spans="1:5" x14ac:dyDescent="0.25">
      <c r="A28" s="3" t="s">
        <v>258</v>
      </c>
      <c r="B28" s="11" t="str">
        <f t="shared" si="1"/>
        <v>Bal_AkPa_Xinv</v>
      </c>
      <c r="C28" s="1" t="s">
        <v>22</v>
      </c>
      <c r="D28" s="1" t="s">
        <v>113</v>
      </c>
      <c r="E28" s="13">
        <f t="shared" si="0"/>
        <v>108193</v>
      </c>
    </row>
    <row r="29" spans="1:5" x14ac:dyDescent="0.25">
      <c r="A29" s="3" t="s">
        <v>387</v>
      </c>
      <c r="B29" s="11" t="str">
        <f t="shared" si="1"/>
        <v>Bal_AkPa_FinTot</v>
      </c>
      <c r="C29" s="4" t="s">
        <v>23</v>
      </c>
      <c r="D29" s="4" t="s">
        <v>203</v>
      </c>
      <c r="E29" s="13">
        <f t="shared" si="0"/>
        <v>9328418</v>
      </c>
    </row>
    <row r="30" spans="1:5" x14ac:dyDescent="0.25">
      <c r="A30" s="3" t="s">
        <v>259</v>
      </c>
      <c r="B30" s="11" t="str">
        <f t="shared" si="1"/>
        <v>Bal_AkPa_Gfd</v>
      </c>
      <c r="C30" s="1" t="s">
        <v>24</v>
      </c>
      <c r="D30" s="1" t="s">
        <v>114</v>
      </c>
      <c r="E30" s="13">
        <f t="shared" si="0"/>
        <v>0</v>
      </c>
    </row>
    <row r="31" spans="1:5" x14ac:dyDescent="0.25">
      <c r="A31" s="3" t="s">
        <v>250</v>
      </c>
      <c r="B31" s="11" t="str">
        <f t="shared" si="1"/>
        <v>Bal_AkPa_iakTot</v>
      </c>
      <c r="C31" s="4" t="s">
        <v>25</v>
      </c>
      <c r="D31" s="4" t="s">
        <v>115</v>
      </c>
      <c r="E31" s="13">
        <f t="shared" si="0"/>
        <v>9475567</v>
      </c>
    </row>
    <row r="32" spans="1:5" x14ac:dyDescent="0.25">
      <c r="A32" s="3" t="s">
        <v>328</v>
      </c>
      <c r="B32" s="11" t="str">
        <f t="shared" si="1"/>
        <v>Bal_AkPa_iakTM</v>
      </c>
      <c r="C32" s="1" t="s">
        <v>26</v>
      </c>
      <c r="D32" s="1" t="s">
        <v>204</v>
      </c>
      <c r="E32" s="13">
        <f t="shared" si="0"/>
        <v>0</v>
      </c>
    </row>
    <row r="33" spans="1:5" x14ac:dyDescent="0.25">
      <c r="A33" s="3" t="s">
        <v>329</v>
      </c>
      <c r="B33" s="11" t="str">
        <f t="shared" si="1"/>
        <v>Bal_AkPa_GfPh</v>
      </c>
      <c r="C33" s="1" t="s">
        <v>27</v>
      </c>
      <c r="D33" s="6" t="s">
        <v>221</v>
      </c>
      <c r="E33" s="13">
        <f t="shared" si="0"/>
        <v>0</v>
      </c>
    </row>
    <row r="34" spans="1:5" x14ac:dyDescent="0.25">
      <c r="A34" s="3" t="s">
        <v>330</v>
      </c>
      <c r="B34" s="11" t="str">
        <f t="shared" si="1"/>
        <v>Bal_AkPa_GfLP</v>
      </c>
      <c r="C34" s="1" t="s">
        <v>28</v>
      </c>
      <c r="D34" s="1" t="s">
        <v>116</v>
      </c>
      <c r="E34" s="13">
        <f t="shared" si="0"/>
        <v>0</v>
      </c>
    </row>
    <row r="35" spans="1:5" x14ac:dyDescent="0.25">
      <c r="A35" s="3" t="s">
        <v>331</v>
      </c>
      <c r="B35" s="11" t="str">
        <f t="shared" si="1"/>
        <v>Bal_AkPa_GfEh</v>
      </c>
      <c r="C35" s="1" t="s">
        <v>29</v>
      </c>
      <c r="D35" s="1" t="s">
        <v>117</v>
      </c>
      <c r="E35" s="13">
        <f t="shared" si="0"/>
        <v>0</v>
      </c>
    </row>
    <row r="36" spans="1:5" x14ac:dyDescent="0.25">
      <c r="A36" s="3" t="s">
        <v>332</v>
      </c>
      <c r="B36" s="11" t="str">
        <f t="shared" si="1"/>
        <v>Bal_AkPa_Gfx</v>
      </c>
      <c r="C36" s="1" t="s">
        <v>30</v>
      </c>
      <c r="D36" s="1" t="s">
        <v>205</v>
      </c>
      <c r="E36" s="13">
        <f t="shared" si="0"/>
        <v>0</v>
      </c>
    </row>
    <row r="37" spans="1:5" x14ac:dyDescent="0.25">
      <c r="A37" s="3" t="s">
        <v>333</v>
      </c>
      <c r="B37" s="11" t="str">
        <f t="shared" si="1"/>
        <v>Bal_AkPa_GfTot</v>
      </c>
      <c r="C37" s="4" t="s">
        <v>31</v>
      </c>
      <c r="D37" s="4" t="s">
        <v>222</v>
      </c>
      <c r="E37" s="13">
        <f t="shared" si="0"/>
        <v>0</v>
      </c>
    </row>
    <row r="38" spans="1:5" x14ac:dyDescent="0.25">
      <c r="A38" s="3" t="s">
        <v>334</v>
      </c>
      <c r="B38" s="11" t="str">
        <f t="shared" si="1"/>
        <v>Bal_AkPa_TFtM</v>
      </c>
      <c r="C38" s="1" t="s">
        <v>32</v>
      </c>
      <c r="D38" s="1" t="s">
        <v>118</v>
      </c>
      <c r="E38" s="13">
        <f t="shared" si="0"/>
        <v>5993</v>
      </c>
    </row>
    <row r="39" spans="1:5" x14ac:dyDescent="0.25">
      <c r="A39" s="3" t="s">
        <v>335</v>
      </c>
      <c r="B39" s="11" t="str">
        <f t="shared" si="1"/>
        <v>Bal_AkPa_TFm</v>
      </c>
      <c r="C39" s="1" t="s">
        <v>33</v>
      </c>
      <c r="D39" s="1" t="s">
        <v>119</v>
      </c>
      <c r="E39" s="13">
        <f t="shared" si="0"/>
        <v>0</v>
      </c>
    </row>
    <row r="40" spans="1:5" x14ac:dyDescent="0.25">
      <c r="A40" s="3" t="s">
        <v>336</v>
      </c>
      <c r="B40" s="11" t="str">
        <f t="shared" si="1"/>
        <v>Bal_AkPa_TDFTot</v>
      </c>
      <c r="C40" s="4" t="s">
        <v>34</v>
      </c>
      <c r="D40" s="4" t="s">
        <v>223</v>
      </c>
      <c r="E40" s="13">
        <f t="shared" si="0"/>
        <v>5993</v>
      </c>
    </row>
    <row r="41" spans="1:5" x14ac:dyDescent="0.25">
      <c r="A41" s="3" t="s">
        <v>337</v>
      </c>
      <c r="B41" s="11" t="str">
        <f t="shared" si="1"/>
        <v>Bal_AkPa_TFv</v>
      </c>
      <c r="C41" s="1" t="s">
        <v>35</v>
      </c>
      <c r="D41" s="1" t="s">
        <v>120</v>
      </c>
      <c r="E41" s="13">
        <f t="shared" si="0"/>
        <v>0</v>
      </c>
    </row>
    <row r="42" spans="1:5" x14ac:dyDescent="0.25">
      <c r="A42" s="3" t="s">
        <v>338</v>
      </c>
      <c r="B42" s="11" t="str">
        <f t="shared" si="1"/>
        <v>Bal_AkPa_TTv</v>
      </c>
      <c r="C42" s="1" t="s">
        <v>36</v>
      </c>
      <c r="D42" s="1" t="s">
        <v>121</v>
      </c>
      <c r="E42" s="13">
        <f t="shared" si="0"/>
        <v>0</v>
      </c>
    </row>
    <row r="43" spans="1:5" x14ac:dyDescent="0.25">
      <c r="A43" s="3" t="s">
        <v>339</v>
      </c>
      <c r="B43" s="11" t="str">
        <f t="shared" si="1"/>
        <v>Bal_AkPa_TAv</v>
      </c>
      <c r="C43" s="1" t="s">
        <v>37</v>
      </c>
      <c r="D43" s="1" t="s">
        <v>122</v>
      </c>
      <c r="E43" s="13">
        <f t="shared" si="0"/>
        <v>0</v>
      </c>
    </row>
    <row r="44" spans="1:5" x14ac:dyDescent="0.25">
      <c r="A44" s="3" t="s">
        <v>390</v>
      </c>
      <c r="B44" s="11" t="str">
        <f t="shared" si="1"/>
        <v>Bal_AkPa_XTh</v>
      </c>
      <c r="C44" s="1" t="s">
        <v>38</v>
      </c>
      <c r="D44" s="1" t="s">
        <v>123</v>
      </c>
      <c r="E44" s="13">
        <f t="shared" si="0"/>
        <v>18148</v>
      </c>
    </row>
    <row r="45" spans="1:5" x14ac:dyDescent="0.25">
      <c r="A45" s="3" t="s">
        <v>340</v>
      </c>
      <c r="B45" s="11" t="str">
        <f t="shared" si="1"/>
        <v>Bal_AkPa_TTot</v>
      </c>
      <c r="C45" s="4" t="s">
        <v>39</v>
      </c>
      <c r="D45" s="4" t="s">
        <v>224</v>
      </c>
      <c r="E45" s="13">
        <f t="shared" si="0"/>
        <v>24141</v>
      </c>
    </row>
    <row r="46" spans="1:5" x14ac:dyDescent="0.25">
      <c r="A46" s="3" t="s">
        <v>341</v>
      </c>
      <c r="B46" s="11" t="str">
        <f t="shared" si="1"/>
        <v>Bal_AkPa_AkMB</v>
      </c>
      <c r="C46" s="1" t="s">
        <v>40</v>
      </c>
      <c r="D46" s="1" t="s">
        <v>228</v>
      </c>
      <c r="E46" s="13">
        <f t="shared" si="0"/>
        <v>0</v>
      </c>
    </row>
    <row r="47" spans="1:5" x14ac:dyDescent="0.25">
      <c r="A47" s="3" t="s">
        <v>342</v>
      </c>
      <c r="B47" s="11" t="str">
        <f t="shared" si="1"/>
        <v>Bal_AkPa_ASa</v>
      </c>
      <c r="C47" s="1" t="s">
        <v>41</v>
      </c>
      <c r="D47" s="1" t="s">
        <v>124</v>
      </c>
      <c r="E47" s="13">
        <f t="shared" si="0"/>
        <v>0</v>
      </c>
    </row>
    <row r="48" spans="1:5" x14ac:dyDescent="0.25">
      <c r="A48" s="3" t="s">
        <v>343</v>
      </c>
      <c r="B48" s="11" t="str">
        <f t="shared" si="1"/>
        <v>Bal_AkPa_USa</v>
      </c>
      <c r="C48" s="1" t="s">
        <v>42</v>
      </c>
      <c r="D48" s="1" t="s">
        <v>126</v>
      </c>
      <c r="E48" s="13">
        <f t="shared" si="0"/>
        <v>0</v>
      </c>
    </row>
    <row r="49" spans="1:5" x14ac:dyDescent="0.25">
      <c r="A49" s="3" t="s">
        <v>344</v>
      </c>
      <c r="B49" s="11" t="str">
        <f t="shared" si="1"/>
        <v>Bal_AkPa_LBe</v>
      </c>
      <c r="C49" s="1" t="s">
        <v>43</v>
      </c>
      <c r="D49" s="1" t="s">
        <v>125</v>
      </c>
      <c r="E49" s="13">
        <f t="shared" si="0"/>
        <v>90768</v>
      </c>
    </row>
    <row r="50" spans="1:5" x14ac:dyDescent="0.25">
      <c r="A50" s="3" t="s">
        <v>388</v>
      </c>
      <c r="B50" s="11" t="str">
        <f t="shared" si="1"/>
        <v>Bal_AkPa_AkX</v>
      </c>
      <c r="C50" s="1" t="s">
        <v>44</v>
      </c>
      <c r="D50" s="1" t="s">
        <v>113</v>
      </c>
      <c r="E50" s="13">
        <f t="shared" si="0"/>
        <v>50</v>
      </c>
    </row>
    <row r="51" spans="1:5" x14ac:dyDescent="0.25">
      <c r="A51" s="3" t="s">
        <v>389</v>
      </c>
      <c r="B51" s="11" t="str">
        <f t="shared" si="1"/>
        <v>Bal_AkPa_AkXTot</v>
      </c>
      <c r="C51" s="4" t="s">
        <v>45</v>
      </c>
      <c r="D51" s="4" t="s">
        <v>225</v>
      </c>
      <c r="E51" s="13">
        <f t="shared" si="0"/>
        <v>90818</v>
      </c>
    </row>
    <row r="52" spans="1:5" x14ac:dyDescent="0.25">
      <c r="A52" s="3" t="s">
        <v>393</v>
      </c>
      <c r="B52" s="11" t="str">
        <f t="shared" si="1"/>
        <v>Bal_AkPa_TrL</v>
      </c>
      <c r="C52" s="1" t="s">
        <v>66</v>
      </c>
      <c r="D52" s="1" t="s">
        <v>127</v>
      </c>
      <c r="E52" s="13">
        <f t="shared" si="0"/>
        <v>28947</v>
      </c>
    </row>
    <row r="53" spans="1:5" x14ac:dyDescent="0.25">
      <c r="A53" s="3" t="s">
        <v>391</v>
      </c>
      <c r="B53" s="11" t="str">
        <f t="shared" si="1"/>
        <v>Bal_AkPa_XPap</v>
      </c>
      <c r="C53" s="1" t="s">
        <v>67</v>
      </c>
      <c r="D53" s="1" t="s">
        <v>128</v>
      </c>
      <c r="E53" s="13">
        <f t="shared" si="0"/>
        <v>17281</v>
      </c>
    </row>
    <row r="54" spans="1:5" x14ac:dyDescent="0.25">
      <c r="A54" s="3" t="s">
        <v>392</v>
      </c>
      <c r="B54" s="11" t="str">
        <f t="shared" si="1"/>
        <v>Bal_AkPa_PapTot</v>
      </c>
      <c r="C54" s="4" t="s">
        <v>68</v>
      </c>
      <c r="D54" s="4" t="s">
        <v>226</v>
      </c>
      <c r="E54" s="13">
        <f t="shared" si="0"/>
        <v>46228</v>
      </c>
    </row>
    <row r="55" spans="1:5" x14ac:dyDescent="0.25">
      <c r="A55" s="3" t="s">
        <v>260</v>
      </c>
      <c r="B55" s="11" t="str">
        <f t="shared" si="1"/>
        <v>Bal_AkPa_AktTot</v>
      </c>
      <c r="C55" s="4" t="s">
        <v>69</v>
      </c>
      <c r="D55" s="4" t="s">
        <v>227</v>
      </c>
      <c r="E55" s="13">
        <f t="shared" si="0"/>
        <v>9636754</v>
      </c>
    </row>
    <row r="56" spans="1:5" x14ac:dyDescent="0.25">
      <c r="A56" s="2"/>
      <c r="C56" s="1"/>
      <c r="D56" s="1"/>
      <c r="E56" s="2"/>
    </row>
    <row r="57" spans="1:5" ht="15" customHeight="1" x14ac:dyDescent="0.25">
      <c r="A57" s="2"/>
      <c r="C57" s="1"/>
      <c r="D57" s="4" t="s">
        <v>129</v>
      </c>
      <c r="E57" s="2"/>
    </row>
    <row r="58" spans="1:5" x14ac:dyDescent="0.25">
      <c r="A58" s="3" t="s">
        <v>261</v>
      </c>
      <c r="B58" s="11" t="str">
        <f t="shared" ref="B58:B110" si="2">"Bal_"&amp;$B$10&amp;"_"&amp;$A58</f>
        <v>Bal_AkPa_AGk</v>
      </c>
      <c r="C58" s="1" t="s">
        <v>70</v>
      </c>
      <c r="D58" s="1" t="s">
        <v>160</v>
      </c>
      <c r="E58" s="13">
        <f t="shared" ref="E58:E89" si="3">INDEX(TpkData,MATCH($D$3,TpkNavn,0),MATCH($B58,TpkVar,0))</f>
        <v>0</v>
      </c>
    </row>
    <row r="59" spans="1:5" x14ac:dyDescent="0.25">
      <c r="A59" s="3" t="s">
        <v>262</v>
      </c>
      <c r="B59" s="11" t="str">
        <f t="shared" si="2"/>
        <v>Bal_AkPa_OEm</v>
      </c>
      <c r="C59" s="1" t="s">
        <v>71</v>
      </c>
      <c r="D59" s="1" t="s">
        <v>161</v>
      </c>
      <c r="E59" s="13">
        <f t="shared" si="3"/>
        <v>0</v>
      </c>
    </row>
    <row r="60" spans="1:5" x14ac:dyDescent="0.25">
      <c r="A60" s="3" t="s">
        <v>400</v>
      </c>
      <c r="B60" s="11" t="str">
        <f t="shared" si="2"/>
        <v>Bal_AkPa_OhL</v>
      </c>
      <c r="C60" s="1" t="s">
        <v>72</v>
      </c>
      <c r="D60" s="1" t="s">
        <v>162</v>
      </c>
      <c r="E60" s="13">
        <f t="shared" si="3"/>
        <v>0</v>
      </c>
    </row>
    <row r="61" spans="1:5" x14ac:dyDescent="0.25">
      <c r="A61" s="3" t="s">
        <v>263</v>
      </c>
      <c r="B61" s="11" t="str">
        <f t="shared" si="2"/>
        <v>Bal_AkPa_AVUE</v>
      </c>
      <c r="C61" s="1" t="s">
        <v>73</v>
      </c>
      <c r="D61" s="1" t="s">
        <v>163</v>
      </c>
      <c r="E61" s="13">
        <f t="shared" si="3"/>
        <v>0</v>
      </c>
    </row>
    <row r="62" spans="1:5" x14ac:dyDescent="0.25">
      <c r="A62" s="3" t="s">
        <v>264</v>
      </c>
      <c r="B62" s="11" t="str">
        <f t="shared" si="2"/>
        <v>Bal_AkPa_AVSB</v>
      </c>
      <c r="C62" s="1" t="s">
        <v>74</v>
      </c>
      <c r="D62" s="1" t="s">
        <v>164</v>
      </c>
      <c r="E62" s="13">
        <f t="shared" si="3"/>
        <v>0</v>
      </c>
    </row>
    <row r="63" spans="1:5" x14ac:dyDescent="0.25">
      <c r="A63" s="3" t="s">
        <v>345</v>
      </c>
      <c r="B63" s="11" t="str">
        <f t="shared" si="2"/>
        <v>Bal_AkPa_XVr</v>
      </c>
      <c r="C63" s="1" t="s">
        <v>75</v>
      </c>
      <c r="D63" s="1" t="s">
        <v>165</v>
      </c>
      <c r="E63" s="13">
        <f t="shared" si="3"/>
        <v>0</v>
      </c>
    </row>
    <row r="64" spans="1:5" x14ac:dyDescent="0.25">
      <c r="A64" s="3" t="s">
        <v>265</v>
      </c>
      <c r="B64" s="11" t="str">
        <f t="shared" si="2"/>
        <v>Bal_AkPa_AVTot</v>
      </c>
      <c r="C64" s="4" t="s">
        <v>76</v>
      </c>
      <c r="D64" s="4" t="s">
        <v>236</v>
      </c>
      <c r="E64" s="13">
        <f t="shared" si="3"/>
        <v>0</v>
      </c>
    </row>
    <row r="65" spans="1:5" x14ac:dyDescent="0.25">
      <c r="A65" s="3" t="s">
        <v>266</v>
      </c>
      <c r="B65" s="11" t="str">
        <f t="shared" si="2"/>
        <v>Bal_AkPa_Sif</v>
      </c>
      <c r="C65" s="1" t="s">
        <v>77</v>
      </c>
      <c r="D65" s="1" t="s">
        <v>166</v>
      </c>
      <c r="E65" s="13">
        <f t="shared" si="3"/>
        <v>0</v>
      </c>
    </row>
    <row r="66" spans="1:5" x14ac:dyDescent="0.25">
      <c r="A66" s="3" t="s">
        <v>267</v>
      </c>
      <c r="B66" s="11" t="str">
        <f t="shared" si="2"/>
        <v>Bal_AkPa_VeH</v>
      </c>
      <c r="C66" s="1" t="s">
        <v>78</v>
      </c>
      <c r="D66" s="1" t="s">
        <v>167</v>
      </c>
      <c r="E66" s="13">
        <f t="shared" si="3"/>
        <v>0</v>
      </c>
    </row>
    <row r="67" spans="1:5" x14ac:dyDescent="0.25">
      <c r="A67" s="3" t="s">
        <v>268</v>
      </c>
      <c r="B67" s="11" t="str">
        <f t="shared" si="2"/>
        <v>Bal_AkPa_XH</v>
      </c>
      <c r="C67" s="1" t="s">
        <v>79</v>
      </c>
      <c r="D67" s="1" t="s">
        <v>168</v>
      </c>
      <c r="E67" s="13">
        <f t="shared" si="3"/>
        <v>0</v>
      </c>
    </row>
    <row r="68" spans="1:5" x14ac:dyDescent="0.25">
      <c r="A68" s="3" t="s">
        <v>269</v>
      </c>
      <c r="B68" s="11" t="str">
        <f t="shared" si="2"/>
        <v>Bal_AkPa_ResTot</v>
      </c>
      <c r="C68" s="4" t="s">
        <v>80</v>
      </c>
      <c r="D68" s="4" t="s">
        <v>237</v>
      </c>
      <c r="E68" s="13">
        <f t="shared" si="3"/>
        <v>0</v>
      </c>
    </row>
    <row r="69" spans="1:5" x14ac:dyDescent="0.25">
      <c r="A69" s="3" t="s">
        <v>270</v>
      </c>
      <c r="B69" s="11" t="str">
        <f t="shared" si="2"/>
        <v>Bal_AkPa_OvUn</v>
      </c>
      <c r="C69" s="1" t="s">
        <v>81</v>
      </c>
      <c r="D69" s="1" t="s">
        <v>169</v>
      </c>
      <c r="E69" s="13">
        <f t="shared" si="3"/>
        <v>2148647</v>
      </c>
    </row>
    <row r="70" spans="1:5" x14ac:dyDescent="0.25">
      <c r="A70" s="3" t="s">
        <v>346</v>
      </c>
      <c r="B70" s="11" t="str">
        <f t="shared" si="2"/>
        <v>Bal_AkPa_FUb</v>
      </c>
      <c r="C70" s="1" t="s">
        <v>82</v>
      </c>
      <c r="D70" s="1" t="s">
        <v>230</v>
      </c>
      <c r="E70" s="13">
        <f t="shared" si="3"/>
        <v>0</v>
      </c>
    </row>
    <row r="71" spans="1:5" x14ac:dyDescent="0.25">
      <c r="A71" s="3" t="s">
        <v>347</v>
      </c>
      <c r="B71" s="11" t="str">
        <f t="shared" si="2"/>
        <v>Bal_AkPa_Mi</v>
      </c>
      <c r="C71" s="1" t="s">
        <v>83</v>
      </c>
      <c r="D71" s="1" t="s">
        <v>229</v>
      </c>
      <c r="E71" s="13">
        <f t="shared" si="3"/>
        <v>0</v>
      </c>
    </row>
    <row r="72" spans="1:5" x14ac:dyDescent="0.25">
      <c r="A72" s="3" t="s">
        <v>348</v>
      </c>
      <c r="B72" s="11" t="str">
        <f t="shared" si="2"/>
        <v>Bal_AkPa_EkTot</v>
      </c>
      <c r="C72" s="4" t="s">
        <v>84</v>
      </c>
      <c r="D72" s="4" t="s">
        <v>238</v>
      </c>
      <c r="E72" s="13">
        <f t="shared" si="3"/>
        <v>2148647</v>
      </c>
    </row>
    <row r="73" spans="1:5" x14ac:dyDescent="0.25">
      <c r="A73" s="3" t="s">
        <v>291</v>
      </c>
      <c r="B73" s="11" t="str">
        <f t="shared" si="2"/>
        <v>Bal_AkPa_OKap</v>
      </c>
      <c r="C73" s="1" t="s">
        <v>130</v>
      </c>
      <c r="D73" s="1" t="s">
        <v>206</v>
      </c>
      <c r="E73" s="13">
        <f t="shared" si="3"/>
        <v>470547</v>
      </c>
    </row>
    <row r="74" spans="1:5" x14ac:dyDescent="0.25">
      <c r="A74" s="3" t="s">
        <v>349</v>
      </c>
      <c r="B74" s="11" t="str">
        <f t="shared" si="2"/>
        <v>Bal_AkPa_AnLk</v>
      </c>
      <c r="C74" s="1" t="s">
        <v>131</v>
      </c>
      <c r="D74" s="1" t="s">
        <v>207</v>
      </c>
      <c r="E74" s="13">
        <f t="shared" si="3"/>
        <v>0</v>
      </c>
    </row>
    <row r="75" spans="1:5" x14ac:dyDescent="0.25">
      <c r="A75" s="3" t="s">
        <v>350</v>
      </c>
      <c r="B75" s="11" t="str">
        <f t="shared" si="2"/>
        <v>Bal_AkPa_ALTot</v>
      </c>
      <c r="C75" s="4" t="s">
        <v>132</v>
      </c>
      <c r="D75" s="4" t="s">
        <v>239</v>
      </c>
      <c r="E75" s="13">
        <f t="shared" si="3"/>
        <v>470547</v>
      </c>
    </row>
    <row r="76" spans="1:5" x14ac:dyDescent="0.25">
      <c r="A76" s="3" t="s">
        <v>351</v>
      </c>
      <c r="B76" s="11" t="str">
        <f t="shared" si="2"/>
        <v>Bal_AkPa_Phs</v>
      </c>
      <c r="C76" s="1" t="s">
        <v>133</v>
      </c>
      <c r="D76" s="1" t="s">
        <v>232</v>
      </c>
      <c r="E76" s="13">
        <f t="shared" si="3"/>
        <v>0</v>
      </c>
    </row>
    <row r="77" spans="1:5" x14ac:dyDescent="0.25">
      <c r="A77" s="3" t="s">
        <v>352</v>
      </c>
      <c r="B77" s="11" t="str">
        <f t="shared" si="2"/>
        <v>Bal_AkPa_FmS</v>
      </c>
      <c r="C77" s="1" t="s">
        <v>134</v>
      </c>
      <c r="D77" s="1" t="s">
        <v>233</v>
      </c>
      <c r="E77" s="13">
        <f t="shared" si="3"/>
        <v>0</v>
      </c>
    </row>
    <row r="78" spans="1:5" x14ac:dyDescent="0.25">
      <c r="A78" s="3" t="s">
        <v>353</v>
      </c>
      <c r="B78" s="11" t="str">
        <f t="shared" si="2"/>
        <v>Bal_AkPa_GY</v>
      </c>
      <c r="C78" s="1" t="s">
        <v>135</v>
      </c>
      <c r="D78" s="1" t="s">
        <v>170</v>
      </c>
      <c r="E78" s="13">
        <f t="shared" si="3"/>
        <v>3962167</v>
      </c>
    </row>
    <row r="79" spans="1:5" x14ac:dyDescent="0.25">
      <c r="A79" s="3" t="s">
        <v>401</v>
      </c>
      <c r="B79" s="11" t="str">
        <f t="shared" si="2"/>
        <v>Bal_AkPa_inBp</v>
      </c>
      <c r="C79" s="1" t="s">
        <v>136</v>
      </c>
      <c r="D79" s="1" t="s">
        <v>208</v>
      </c>
      <c r="E79" s="13">
        <f t="shared" si="3"/>
        <v>2225928</v>
      </c>
    </row>
    <row r="80" spans="1:5" x14ac:dyDescent="0.25">
      <c r="A80" s="3" t="s">
        <v>354</v>
      </c>
      <c r="B80" s="11" t="str">
        <f t="shared" si="2"/>
        <v>Bal_AkPa_KoBp</v>
      </c>
      <c r="C80" s="1" t="s">
        <v>137</v>
      </c>
      <c r="D80" s="1" t="s">
        <v>209</v>
      </c>
      <c r="E80" s="13">
        <f t="shared" si="3"/>
        <v>222838</v>
      </c>
    </row>
    <row r="81" spans="1:5" x14ac:dyDescent="0.25">
      <c r="A81" s="3" t="s">
        <v>355</v>
      </c>
      <c r="B81" s="11" t="str">
        <f t="shared" si="2"/>
        <v>Bal_AkPa_RmGp</v>
      </c>
      <c r="C81" s="1" t="s">
        <v>138</v>
      </c>
      <c r="D81" s="1" t="s">
        <v>210</v>
      </c>
      <c r="E81" s="13">
        <f t="shared" si="3"/>
        <v>50476</v>
      </c>
    </row>
    <row r="82" spans="1:5" x14ac:dyDescent="0.25">
      <c r="A82" s="3" t="s">
        <v>356</v>
      </c>
      <c r="B82" s="11" t="str">
        <f t="shared" si="2"/>
        <v>Bal_AkPa_HGTot</v>
      </c>
      <c r="C82" s="4" t="s">
        <v>139</v>
      </c>
      <c r="D82" s="4" t="s">
        <v>240</v>
      </c>
      <c r="E82" s="13">
        <f t="shared" si="3"/>
        <v>6461409</v>
      </c>
    </row>
    <row r="83" spans="1:5" x14ac:dyDescent="0.25">
      <c r="A83" s="3" t="s">
        <v>357</v>
      </c>
      <c r="B83" s="11" t="str">
        <f t="shared" si="2"/>
        <v>Bal_AkPa_HMrp</v>
      </c>
      <c r="C83" s="1" t="s">
        <v>140</v>
      </c>
      <c r="D83" s="1" t="s">
        <v>211</v>
      </c>
      <c r="E83" s="13">
        <f t="shared" si="3"/>
        <v>0</v>
      </c>
    </row>
    <row r="84" spans="1:5" x14ac:dyDescent="0.25">
      <c r="A84" s="3" t="s">
        <v>358</v>
      </c>
      <c r="B84" s="11" t="str">
        <f t="shared" si="2"/>
        <v>Bal_AkPa_RMrp</v>
      </c>
      <c r="C84" s="1" t="s">
        <v>141</v>
      </c>
      <c r="D84" s="1" t="s">
        <v>212</v>
      </c>
      <c r="E84" s="13">
        <f t="shared" si="3"/>
        <v>0</v>
      </c>
    </row>
    <row r="85" spans="1:5" x14ac:dyDescent="0.25">
      <c r="A85" s="3" t="s">
        <v>359</v>
      </c>
      <c r="B85" s="11" t="str">
        <f t="shared" si="2"/>
        <v>Bal_AkPa_MrpTot</v>
      </c>
      <c r="C85" s="4" t="s">
        <v>142</v>
      </c>
      <c r="D85" s="4" t="s">
        <v>241</v>
      </c>
      <c r="E85" s="13">
        <f t="shared" si="3"/>
        <v>0</v>
      </c>
    </row>
    <row r="86" spans="1:5" x14ac:dyDescent="0.25">
      <c r="A86" s="3" t="s">
        <v>289</v>
      </c>
      <c r="B86" s="11" t="str">
        <f t="shared" si="2"/>
        <v>Bal_AkPa_LPTot</v>
      </c>
      <c r="C86" s="4" t="s">
        <v>143</v>
      </c>
      <c r="D86" s="4" t="s">
        <v>242</v>
      </c>
      <c r="E86" s="13">
        <f t="shared" si="3"/>
        <v>6461409</v>
      </c>
    </row>
    <row r="87" spans="1:5" x14ac:dyDescent="0.25">
      <c r="A87" s="3" t="s">
        <v>360</v>
      </c>
      <c r="B87" s="11" t="str">
        <f t="shared" si="2"/>
        <v>Bal_AkPa_FmLi</v>
      </c>
      <c r="C87" s="1" t="s">
        <v>144</v>
      </c>
      <c r="D87" s="1" t="s">
        <v>213</v>
      </c>
      <c r="E87" s="13">
        <f t="shared" si="3"/>
        <v>0</v>
      </c>
    </row>
    <row r="88" spans="1:5" x14ac:dyDescent="0.25">
      <c r="A88" s="3" t="s">
        <v>361</v>
      </c>
      <c r="B88" s="11" t="str">
        <f t="shared" si="2"/>
        <v>Bal_AkPa_EhS</v>
      </c>
      <c r="C88" s="1" t="s">
        <v>145</v>
      </c>
      <c r="D88" s="1" t="s">
        <v>214</v>
      </c>
      <c r="E88" s="13">
        <f t="shared" si="3"/>
        <v>0</v>
      </c>
    </row>
    <row r="89" spans="1:5" x14ac:dyDescent="0.25">
      <c r="A89" s="3" t="s">
        <v>362</v>
      </c>
      <c r="B89" s="11" t="str">
        <f t="shared" si="2"/>
        <v>Bal_AkPa_RmS</v>
      </c>
      <c r="C89" s="1" t="s">
        <v>146</v>
      </c>
      <c r="D89" s="1" t="s">
        <v>215</v>
      </c>
      <c r="E89" s="13">
        <f t="shared" si="3"/>
        <v>0</v>
      </c>
    </row>
    <row r="90" spans="1:5" x14ac:dyDescent="0.25">
      <c r="A90" s="3" t="s">
        <v>271</v>
      </c>
      <c r="B90" s="11" t="str">
        <f t="shared" si="2"/>
        <v>Bal_AkPa_HBP</v>
      </c>
      <c r="C90" s="1" t="s">
        <v>147</v>
      </c>
      <c r="D90" s="1" t="s">
        <v>171</v>
      </c>
      <c r="E90" s="13">
        <f t="shared" ref="E90:E110" si="4">INDEX(TpkData,MATCH($D$3,TpkNavn,0),MATCH($B90,TpkVar,0))</f>
        <v>0</v>
      </c>
    </row>
    <row r="91" spans="1:5" x14ac:dyDescent="0.25">
      <c r="A91" s="3" t="s">
        <v>363</v>
      </c>
      <c r="B91" s="11" t="str">
        <f t="shared" si="2"/>
        <v>Bal_AkPa_HFiTot</v>
      </c>
      <c r="C91" s="4" t="s">
        <v>148</v>
      </c>
      <c r="D91" s="4" t="s">
        <v>397</v>
      </c>
      <c r="E91" s="13">
        <f t="shared" si="4"/>
        <v>6461409</v>
      </c>
    </row>
    <row r="92" spans="1:5" x14ac:dyDescent="0.25">
      <c r="A92" s="3" t="s">
        <v>364</v>
      </c>
      <c r="B92" s="11" t="str">
        <f t="shared" si="2"/>
        <v>Bal_AkPa_PLF</v>
      </c>
      <c r="C92" s="1" t="s">
        <v>149</v>
      </c>
      <c r="D92" s="1" t="s">
        <v>172</v>
      </c>
      <c r="E92" s="13">
        <f t="shared" si="4"/>
        <v>0</v>
      </c>
    </row>
    <row r="93" spans="1:5" x14ac:dyDescent="0.25">
      <c r="A93" s="3" t="s">
        <v>365</v>
      </c>
      <c r="B93" s="11" t="str">
        <f t="shared" si="2"/>
        <v>Bal_AkPa_USf</v>
      </c>
      <c r="C93" s="1" t="s">
        <v>150</v>
      </c>
      <c r="D93" s="1" t="s">
        <v>173</v>
      </c>
      <c r="E93" s="13">
        <f t="shared" si="4"/>
        <v>0</v>
      </c>
    </row>
    <row r="94" spans="1:5" x14ac:dyDescent="0.25">
      <c r="A94" s="3" t="s">
        <v>366</v>
      </c>
      <c r="B94" s="11" t="str">
        <f t="shared" si="2"/>
        <v>Bal_AkPa_XHen</v>
      </c>
      <c r="C94" s="1" t="s">
        <v>151</v>
      </c>
      <c r="D94" s="1" t="s">
        <v>174</v>
      </c>
      <c r="E94" s="13">
        <f t="shared" si="4"/>
        <v>0</v>
      </c>
    </row>
    <row r="95" spans="1:5" x14ac:dyDescent="0.25">
      <c r="A95" s="3" t="s">
        <v>367</v>
      </c>
      <c r="B95" s="11" t="str">
        <f t="shared" si="2"/>
        <v>Bal_AkPa_HFTot</v>
      </c>
      <c r="C95" s="4" t="s">
        <v>152</v>
      </c>
      <c r="D95" s="4" t="s">
        <v>394</v>
      </c>
      <c r="E95" s="13">
        <f t="shared" si="4"/>
        <v>0</v>
      </c>
    </row>
    <row r="96" spans="1:5" x14ac:dyDescent="0.25">
      <c r="A96" s="3" t="s">
        <v>380</v>
      </c>
      <c r="B96" s="11" t="str">
        <f t="shared" si="2"/>
        <v>Bal_AkPa_Gfdep</v>
      </c>
      <c r="C96" s="1" t="s">
        <v>153</v>
      </c>
      <c r="D96" s="1" t="s">
        <v>114</v>
      </c>
      <c r="E96" s="13">
        <f t="shared" si="4"/>
        <v>0</v>
      </c>
    </row>
    <row r="97" spans="1:5" x14ac:dyDescent="0.25">
      <c r="A97" s="3" t="s">
        <v>272</v>
      </c>
      <c r="B97" s="11" t="str">
        <f t="shared" si="2"/>
        <v>Bal_AkPa_GDF</v>
      </c>
      <c r="C97" s="1" t="s">
        <v>154</v>
      </c>
      <c r="D97" s="1" t="s">
        <v>175</v>
      </c>
      <c r="E97" s="13">
        <f t="shared" si="4"/>
        <v>0</v>
      </c>
    </row>
    <row r="98" spans="1:5" x14ac:dyDescent="0.25">
      <c r="A98" s="3" t="s">
        <v>273</v>
      </c>
      <c r="B98" s="11" t="str">
        <f t="shared" si="2"/>
        <v>Bal_AkPa_GGf</v>
      </c>
      <c r="C98" s="1" t="s">
        <v>155</v>
      </c>
      <c r="D98" s="1" t="s">
        <v>176</v>
      </c>
      <c r="E98" s="13">
        <f t="shared" si="4"/>
        <v>0</v>
      </c>
    </row>
    <row r="99" spans="1:5" x14ac:dyDescent="0.25">
      <c r="A99" s="3" t="s">
        <v>402</v>
      </c>
      <c r="B99" s="11" t="str">
        <f t="shared" si="2"/>
        <v>Bal_AkPa_OgL</v>
      </c>
      <c r="C99" s="1" t="s">
        <v>156</v>
      </c>
      <c r="D99" s="1" t="s">
        <v>177</v>
      </c>
      <c r="E99" s="13">
        <f t="shared" si="4"/>
        <v>0</v>
      </c>
    </row>
    <row r="100" spans="1:5" x14ac:dyDescent="0.25">
      <c r="A100" s="3" t="s">
        <v>274</v>
      </c>
      <c r="B100" s="11" t="str">
        <f t="shared" si="2"/>
        <v>Bal_AkPa_KonG</v>
      </c>
      <c r="C100" s="1" t="s">
        <v>157</v>
      </c>
      <c r="D100" s="1" t="s">
        <v>178</v>
      </c>
      <c r="E100" s="13">
        <f t="shared" si="4"/>
        <v>0</v>
      </c>
    </row>
    <row r="101" spans="1:5" x14ac:dyDescent="0.25">
      <c r="A101" s="3" t="s">
        <v>368</v>
      </c>
      <c r="B101" s="11" t="str">
        <f t="shared" si="2"/>
        <v>Bal_AkPa_UdG</v>
      </c>
      <c r="C101" s="1" t="s">
        <v>158</v>
      </c>
      <c r="D101" s="1" t="s">
        <v>186</v>
      </c>
      <c r="E101" s="13">
        <f t="shared" si="4"/>
        <v>0</v>
      </c>
    </row>
    <row r="102" spans="1:5" x14ac:dyDescent="0.25">
      <c r="A102" s="3" t="s">
        <v>275</v>
      </c>
      <c r="B102" s="11" t="str">
        <f t="shared" si="2"/>
        <v>Bal_AkPa_GKre</v>
      </c>
      <c r="C102" s="1" t="s">
        <v>159</v>
      </c>
      <c r="D102" s="1" t="s">
        <v>179</v>
      </c>
      <c r="E102" s="13">
        <f t="shared" si="4"/>
        <v>275624</v>
      </c>
    </row>
    <row r="103" spans="1:5" x14ac:dyDescent="0.25">
      <c r="A103" s="3" t="s">
        <v>369</v>
      </c>
      <c r="B103" s="11" t="str">
        <f t="shared" si="2"/>
        <v>Bal_AkPa_GTv</v>
      </c>
      <c r="C103" s="1" t="s">
        <v>216</v>
      </c>
      <c r="D103" s="1" t="s">
        <v>180</v>
      </c>
      <c r="E103" s="13">
        <f t="shared" si="4"/>
        <v>0</v>
      </c>
    </row>
    <row r="104" spans="1:5" x14ac:dyDescent="0.25">
      <c r="A104" s="3" t="s">
        <v>370</v>
      </c>
      <c r="B104" s="11" t="str">
        <f t="shared" si="2"/>
        <v>Bal_AkPa_GAv</v>
      </c>
      <c r="C104" s="1" t="s">
        <v>217</v>
      </c>
      <c r="D104" s="1" t="s">
        <v>181</v>
      </c>
      <c r="E104" s="13">
        <f t="shared" si="4"/>
        <v>0</v>
      </c>
    </row>
    <row r="105" spans="1:5" x14ac:dyDescent="0.25">
      <c r="A105" s="3" t="s">
        <v>371</v>
      </c>
      <c r="B105" s="11" t="str">
        <f t="shared" si="2"/>
        <v>Bal_AkPa_AkSf</v>
      </c>
      <c r="C105" s="1" t="s">
        <v>218</v>
      </c>
      <c r="D105" s="1" t="s">
        <v>182</v>
      </c>
      <c r="E105" s="13">
        <f t="shared" si="4"/>
        <v>0</v>
      </c>
    </row>
    <row r="106" spans="1:5" x14ac:dyDescent="0.25">
      <c r="A106" s="3" t="s">
        <v>276</v>
      </c>
      <c r="B106" s="11" t="str">
        <f t="shared" si="2"/>
        <v>Bal_AkPa_MOF</v>
      </c>
      <c r="C106" s="1" t="s">
        <v>219</v>
      </c>
      <c r="D106" s="1" t="s">
        <v>183</v>
      </c>
      <c r="E106" s="13">
        <f t="shared" si="4"/>
        <v>0</v>
      </c>
    </row>
    <row r="107" spans="1:5" x14ac:dyDescent="0.25">
      <c r="A107" s="3" t="s">
        <v>372</v>
      </c>
      <c r="B107" s="11" t="str">
        <f t="shared" si="2"/>
        <v>Bal_AkPa_XG</v>
      </c>
      <c r="C107" s="1" t="s">
        <v>220</v>
      </c>
      <c r="D107" s="1" t="s">
        <v>184</v>
      </c>
      <c r="E107" s="13">
        <f t="shared" si="4"/>
        <v>280508</v>
      </c>
    </row>
    <row r="108" spans="1:5" x14ac:dyDescent="0.25">
      <c r="A108" s="3" t="s">
        <v>277</v>
      </c>
      <c r="B108" s="11" t="str">
        <f t="shared" si="2"/>
        <v>Bal_AkPa_GTot</v>
      </c>
      <c r="C108" s="4" t="s">
        <v>231</v>
      </c>
      <c r="D108" s="4" t="s">
        <v>395</v>
      </c>
      <c r="E108" s="13">
        <f t="shared" si="4"/>
        <v>556132</v>
      </c>
    </row>
    <row r="109" spans="1:5" x14ac:dyDescent="0.25">
      <c r="A109" s="3" t="s">
        <v>373</v>
      </c>
      <c r="B109" s="11" t="str">
        <f t="shared" si="2"/>
        <v>Bal_AkPa_Pap</v>
      </c>
      <c r="C109" s="1" t="s">
        <v>234</v>
      </c>
      <c r="D109" s="1" t="s">
        <v>185</v>
      </c>
      <c r="E109" s="13">
        <f t="shared" si="4"/>
        <v>19</v>
      </c>
    </row>
    <row r="110" spans="1:5" x14ac:dyDescent="0.25">
      <c r="A110" s="3" t="s">
        <v>374</v>
      </c>
      <c r="B110" s="11" t="str">
        <f t="shared" si="2"/>
        <v>Bal_AkPa_PasTot</v>
      </c>
      <c r="C110" s="4" t="s">
        <v>235</v>
      </c>
      <c r="D110" s="4" t="s">
        <v>396</v>
      </c>
      <c r="E110" s="13">
        <f t="shared" si="4"/>
        <v>9636754</v>
      </c>
    </row>
    <row r="111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5" fitToWidth="0" fitToHeight="0" orientation="portrait" r:id="rId1"/>
  <headerFooter>
    <oddHeader>&amp;C&amp;G</oddHeader>
  </headerFooter>
  <rowBreaks count="1" manualBreakCount="1">
    <brk id="55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9">
    <tabColor theme="2"/>
    <pageSetUpPr fitToPage="1"/>
  </sheetPr>
  <dimension ref="A1:G29"/>
  <sheetViews>
    <sheetView showGridLines="0" topLeftCell="C1" zoomScaleNormal="100" workbookViewId="0">
      <selection activeCell="D3" sqref="D3:E4"/>
    </sheetView>
  </sheetViews>
  <sheetFormatPr defaultColWidth="0" defaultRowHeight="15" zeroHeight="1" x14ac:dyDescent="0.25"/>
  <cols>
    <col min="1" max="1" width="13.85546875" style="11" hidden="1" customWidth="1"/>
    <col min="2" max="2" width="0" style="11" hidden="1" customWidth="1"/>
    <col min="3" max="3" width="13.5703125" style="11" customWidth="1"/>
    <col min="4" max="4" width="84.28515625" style="17" customWidth="1"/>
    <col min="5" max="5" width="19.285156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>
      <c r="C3" s="89" t="s">
        <v>1001</v>
      </c>
      <c r="D3" s="91" t="s">
        <v>594</v>
      </c>
      <c r="E3" s="91"/>
    </row>
    <row r="4" spans="1:5" x14ac:dyDescent="0.25">
      <c r="C4" s="89"/>
      <c r="D4" s="91"/>
      <c r="E4" s="91"/>
    </row>
    <row r="5" spans="1:5" x14ac:dyDescent="0.25">
      <c r="C5" s="38" t="s">
        <v>1002</v>
      </c>
      <c r="D5" s="90">
        <f>INDEX(TpkData,MATCH($D$3,TpkNavn,0),MATCH("regnr",TpkVar,0))</f>
        <v>70735</v>
      </c>
      <c r="E5" s="90"/>
    </row>
    <row r="6" spans="1:5" x14ac:dyDescent="0.25"/>
    <row r="7" spans="1:5" ht="23.25" x14ac:dyDescent="0.25">
      <c r="C7" s="78" t="s">
        <v>1044</v>
      </c>
      <c r="D7" s="79"/>
      <c r="E7" s="79"/>
    </row>
    <row r="8" spans="1:5" ht="15" customHeight="1" x14ac:dyDescent="0.25">
      <c r="C8" s="70" t="s">
        <v>187</v>
      </c>
      <c r="D8" s="70"/>
      <c r="E8" s="70"/>
    </row>
    <row r="9" spans="1:5" x14ac:dyDescent="0.25">
      <c r="A9" s="14" t="s">
        <v>245</v>
      </c>
      <c r="B9" s="16" t="s">
        <v>1006</v>
      </c>
      <c r="C9" s="1"/>
      <c r="D9" s="5"/>
      <c r="E9" s="2" t="s">
        <v>666</v>
      </c>
    </row>
    <row r="10" spans="1:5" ht="16.5" customHeight="1" x14ac:dyDescent="0.25">
      <c r="A10" s="8" t="s">
        <v>1007</v>
      </c>
      <c r="B10" s="11" t="str">
        <f>"Lph_"&amp;A10&amp;"_"&amp;$B$9</f>
        <v>Lph_LhP_pTot</v>
      </c>
      <c r="C10" s="1" t="s">
        <v>5</v>
      </c>
      <c r="D10" s="15" t="s">
        <v>1005</v>
      </c>
      <c r="E10" s="13">
        <f t="shared" ref="E10:E28" si="0">INDEX(TpkData,MATCH($D$3,TpkNavn,0),MATCH($B10,TpkVar,0))</f>
        <v>6032736</v>
      </c>
    </row>
    <row r="11" spans="1:5" ht="16.5" customHeight="1" x14ac:dyDescent="0.25">
      <c r="A11" s="8" t="s">
        <v>1009</v>
      </c>
      <c r="B11" s="11" t="str">
        <f t="shared" ref="B11:B28" si="1">"Lph_"&amp;A11&amp;"_"&amp;$B$9</f>
        <v>Lph_FmP_pTot</v>
      </c>
      <c r="C11" s="1" t="s">
        <v>6</v>
      </c>
      <c r="D11" s="15" t="s">
        <v>1008</v>
      </c>
      <c r="E11" s="13">
        <f t="shared" si="0"/>
        <v>0</v>
      </c>
    </row>
    <row r="12" spans="1:5" ht="16.5" customHeight="1" x14ac:dyDescent="0.25">
      <c r="A12" s="8" t="s">
        <v>1011</v>
      </c>
      <c r="B12" s="11" t="str">
        <f t="shared" si="1"/>
        <v>Lph_FHTot_pTot</v>
      </c>
      <c r="C12" s="4" t="s">
        <v>7</v>
      </c>
      <c r="D12" s="5" t="s">
        <v>1010</v>
      </c>
      <c r="E12" s="13">
        <f t="shared" si="0"/>
        <v>6032736</v>
      </c>
    </row>
    <row r="13" spans="1:5" ht="16.5" customHeight="1" x14ac:dyDescent="0.25">
      <c r="A13" s="8" t="s">
        <v>1013</v>
      </c>
      <c r="B13" s="11" t="str">
        <f t="shared" si="1"/>
        <v>Lph_KBP_pTot</v>
      </c>
      <c r="C13" s="1" t="s">
        <v>8</v>
      </c>
      <c r="D13" s="15" t="s">
        <v>1012</v>
      </c>
      <c r="E13" s="13">
        <f t="shared" si="0"/>
        <v>-94023</v>
      </c>
    </row>
    <row r="14" spans="1:5" ht="16.5" customHeight="1" x14ac:dyDescent="0.25">
      <c r="A14" s="8" t="s">
        <v>1015</v>
      </c>
      <c r="B14" s="11" t="str">
        <f t="shared" si="1"/>
        <v>Lph_VrP_pTot</v>
      </c>
      <c r="C14" s="1" t="s">
        <v>9</v>
      </c>
      <c r="D14" s="15" t="s">
        <v>1014</v>
      </c>
      <c r="E14" s="13">
        <f t="shared" si="0"/>
        <v>-22507</v>
      </c>
    </row>
    <row r="15" spans="1:5" ht="16.5" customHeight="1" x14ac:dyDescent="0.25">
      <c r="A15" s="8" t="s">
        <v>1017</v>
      </c>
      <c r="B15" s="11" t="str">
        <f t="shared" si="1"/>
        <v>Lph_RHP_pTot</v>
      </c>
      <c r="C15" s="4" t="s">
        <v>10</v>
      </c>
      <c r="D15" s="5" t="s">
        <v>1016</v>
      </c>
      <c r="E15" s="13">
        <f t="shared" si="0"/>
        <v>5916206</v>
      </c>
    </row>
    <row r="16" spans="1:5" ht="16.5" customHeight="1" x14ac:dyDescent="0.25">
      <c r="A16" s="8" t="s">
        <v>279</v>
      </c>
      <c r="B16" s="11" t="str">
        <f t="shared" si="1"/>
        <v>Lph_BM_pTot</v>
      </c>
      <c r="C16" s="1" t="s">
        <v>11</v>
      </c>
      <c r="D16" s="15" t="s">
        <v>0</v>
      </c>
      <c r="E16" s="13">
        <f t="shared" si="0"/>
        <v>351842</v>
      </c>
    </row>
    <row r="17" spans="1:5" ht="16.5" customHeight="1" x14ac:dyDescent="0.25">
      <c r="A17" s="8" t="s">
        <v>1019</v>
      </c>
      <c r="B17" s="11" t="str">
        <f t="shared" si="1"/>
        <v>Lph_TiAk_pTot</v>
      </c>
      <c r="C17" s="1" t="s">
        <v>12</v>
      </c>
      <c r="D17" s="15" t="s">
        <v>1018</v>
      </c>
      <c r="E17" s="13">
        <f t="shared" si="0"/>
        <v>209619</v>
      </c>
    </row>
    <row r="18" spans="1:5" ht="16.5" customHeight="1" x14ac:dyDescent="0.25">
      <c r="A18" s="8" t="s">
        <v>1021</v>
      </c>
      <c r="B18" s="11" t="str">
        <f t="shared" si="1"/>
        <v>Lph_FPy_pTot</v>
      </c>
      <c r="C18" s="1" t="s">
        <v>13</v>
      </c>
      <c r="D18" s="15" t="s">
        <v>1020</v>
      </c>
      <c r="E18" s="13">
        <f t="shared" si="0"/>
        <v>-249532</v>
      </c>
    </row>
    <row r="19" spans="1:5" ht="16.5" customHeight="1" x14ac:dyDescent="0.25">
      <c r="A19" s="8" t="s">
        <v>1023</v>
      </c>
      <c r="B19" s="11" t="str">
        <f t="shared" si="1"/>
        <v>Lph_TiOm_pTot</v>
      </c>
      <c r="C19" s="1" t="s">
        <v>14</v>
      </c>
      <c r="D19" s="15" t="s">
        <v>1022</v>
      </c>
      <c r="E19" s="13">
        <f t="shared" si="0"/>
        <v>-5336</v>
      </c>
    </row>
    <row r="20" spans="1:5" ht="16.5" customHeight="1" x14ac:dyDescent="0.25">
      <c r="A20" s="8" t="s">
        <v>1025</v>
      </c>
      <c r="B20" s="11" t="str">
        <f t="shared" si="1"/>
        <v>Lph_TiRi_pTot</v>
      </c>
      <c r="C20" s="1" t="s">
        <v>15</v>
      </c>
      <c r="D20" s="15" t="s">
        <v>1024</v>
      </c>
      <c r="E20" s="13">
        <f t="shared" si="0"/>
        <v>-3614</v>
      </c>
    </row>
    <row r="21" spans="1:5" ht="16.5" customHeight="1" x14ac:dyDescent="0.25">
      <c r="A21" s="8" t="s">
        <v>1027</v>
      </c>
      <c r="B21" s="11" t="str">
        <f t="shared" si="1"/>
        <v>Lph_Rhx_pTot</v>
      </c>
      <c r="C21" s="1" t="s">
        <v>16</v>
      </c>
      <c r="D21" s="15" t="s">
        <v>1026</v>
      </c>
      <c r="E21" s="13">
        <f t="shared" si="0"/>
        <v>-24480</v>
      </c>
    </row>
    <row r="22" spans="1:5" ht="16.5" customHeight="1" x14ac:dyDescent="0.25">
      <c r="A22" s="8" t="s">
        <v>1029</v>
      </c>
      <c r="B22" s="11" t="str">
        <f t="shared" si="1"/>
        <v>Lph_RHU_pTot</v>
      </c>
      <c r="C22" s="4" t="s">
        <v>17</v>
      </c>
      <c r="D22" s="5" t="s">
        <v>1028</v>
      </c>
      <c r="E22" s="13">
        <f t="shared" si="0"/>
        <v>6194705</v>
      </c>
    </row>
    <row r="23" spans="1:5" ht="16.5" customHeight="1" x14ac:dyDescent="0.25">
      <c r="A23" s="8" t="s">
        <v>1031</v>
      </c>
      <c r="B23" s="11" t="str">
        <f t="shared" si="1"/>
        <v>Lph_VrU_pTot</v>
      </c>
      <c r="C23" s="1" t="s">
        <v>18</v>
      </c>
      <c r="D23" s="15" t="s">
        <v>1030</v>
      </c>
      <c r="E23" s="13">
        <f t="shared" si="0"/>
        <v>43867</v>
      </c>
    </row>
    <row r="24" spans="1:5" ht="16.5" customHeight="1" x14ac:dyDescent="0.25">
      <c r="A24" s="8" t="s">
        <v>1033</v>
      </c>
      <c r="B24" s="11" t="str">
        <f t="shared" si="1"/>
        <v>Lph_BPu_pTot</v>
      </c>
      <c r="C24" s="1" t="s">
        <v>19</v>
      </c>
      <c r="D24" s="15" t="s">
        <v>1032</v>
      </c>
      <c r="E24" s="13">
        <f t="shared" si="0"/>
        <v>222838</v>
      </c>
    </row>
    <row r="25" spans="1:5" ht="16.5" customHeight="1" x14ac:dyDescent="0.25">
      <c r="A25" s="8" t="s">
        <v>1034</v>
      </c>
      <c r="B25" s="11" t="str">
        <f t="shared" si="1"/>
        <v>Lph_Fphx_pTot</v>
      </c>
      <c r="C25" s="1" t="s">
        <v>20</v>
      </c>
      <c r="D25" s="15" t="s">
        <v>1026</v>
      </c>
      <c r="E25" s="13">
        <f t="shared" si="0"/>
        <v>0</v>
      </c>
    </row>
    <row r="26" spans="1:5" ht="16.5" customHeight="1" x14ac:dyDescent="0.25">
      <c r="A26" s="8" t="s">
        <v>1036</v>
      </c>
      <c r="B26" s="11" t="str">
        <f t="shared" si="1"/>
        <v>Lph_FpHTot_pTot</v>
      </c>
      <c r="C26" s="4" t="s">
        <v>21</v>
      </c>
      <c r="D26" s="5" t="s">
        <v>1035</v>
      </c>
      <c r="E26" s="13">
        <f t="shared" si="0"/>
        <v>6461410</v>
      </c>
    </row>
    <row r="27" spans="1:5" ht="16.5" customHeight="1" x14ac:dyDescent="0.25">
      <c r="A27" s="8" t="s">
        <v>1038</v>
      </c>
      <c r="B27" s="11" t="str">
        <f t="shared" si="1"/>
        <v>Lph_FmU_pTot</v>
      </c>
      <c r="C27" s="1" t="s">
        <v>22</v>
      </c>
      <c r="D27" s="15" t="s">
        <v>1037</v>
      </c>
      <c r="E27" s="13">
        <f t="shared" si="0"/>
        <v>0</v>
      </c>
    </row>
    <row r="28" spans="1:5" x14ac:dyDescent="0.25">
      <c r="A28" s="8" t="s">
        <v>1040</v>
      </c>
      <c r="B28" s="11" t="str">
        <f t="shared" si="1"/>
        <v>Lph_LPU_pTot</v>
      </c>
      <c r="C28" s="4" t="s">
        <v>23</v>
      </c>
      <c r="D28" s="5" t="s">
        <v>1039</v>
      </c>
      <c r="E28" s="13">
        <f t="shared" si="0"/>
        <v>6461410</v>
      </c>
    </row>
    <row r="29" spans="1:5" x14ac:dyDescent="0.25"/>
  </sheetData>
  <sheetProtection password="BF77" sheet="1" objects="1" scenarios="1"/>
  <mergeCells count="6">
    <mergeCell ref="C8:E8"/>
    <mergeCell ref="C1:D1"/>
    <mergeCell ref="C3:C4"/>
    <mergeCell ref="D3:E4"/>
    <mergeCell ref="D5:E5"/>
    <mergeCell ref="C7:E7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'TPK data'!$C$2:$C$14</xm:f>
          </x14:formula1>
          <xm:sqref>D3:E4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2"/>
  </sheetPr>
  <dimension ref="A1:F10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1" width="0" style="11" hidden="1" customWidth="1"/>
    <col min="2" max="2" width="16.140625" style="11" hidden="1" customWidth="1"/>
    <col min="3" max="3" width="5" customWidth="1"/>
    <col min="4" max="4" width="109.7109375" customWidth="1"/>
    <col min="5" max="5" width="14.28515625" customWidth="1"/>
    <col min="6" max="6" width="4.7109375" customWidth="1"/>
    <col min="7" max="16384" width="9.140625" hidden="1"/>
  </cols>
  <sheetData>
    <row r="1" spans="1:5" s="11" customFormat="1" x14ac:dyDescent="0.25">
      <c r="C1" s="71" t="s">
        <v>606</v>
      </c>
      <c r="D1" s="71"/>
    </row>
    <row r="2" spans="1:5" s="11" customFormat="1" x14ac:dyDescent="0.25"/>
    <row r="3" spans="1:5" s="11" customFormat="1" x14ac:dyDescent="0.25"/>
    <row r="4" spans="1:5" ht="30" customHeight="1" x14ac:dyDescent="0.25">
      <c r="C4" s="72" t="s">
        <v>608</v>
      </c>
      <c r="D4" s="73"/>
      <c r="E4" s="74"/>
    </row>
    <row r="5" spans="1:5" ht="15" customHeight="1" x14ac:dyDescent="0.25">
      <c r="C5" s="75" t="s">
        <v>187</v>
      </c>
      <c r="D5" s="76"/>
      <c r="E5" s="77"/>
    </row>
    <row r="6" spans="1:5" ht="22.5" customHeight="1" x14ac:dyDescent="0.25">
      <c r="C6" s="1"/>
      <c r="D6" s="1"/>
      <c r="E6" s="2" t="s">
        <v>398</v>
      </c>
    </row>
    <row r="7" spans="1:5" ht="15" customHeight="1" x14ac:dyDescent="0.25">
      <c r="B7" s="8" t="s">
        <v>278</v>
      </c>
      <c r="C7" s="1"/>
      <c r="D7" s="4" t="s">
        <v>95</v>
      </c>
      <c r="E7" s="2"/>
    </row>
    <row r="8" spans="1:5" x14ac:dyDescent="0.25">
      <c r="A8" s="3" t="s">
        <v>247</v>
      </c>
      <c r="B8" s="11" t="str">
        <f>"Bal_"&amp;$B$7&amp;"_"&amp;$A8</f>
        <v>Bal_AkPa_iak</v>
      </c>
      <c r="C8" s="1" t="s">
        <v>5</v>
      </c>
      <c r="D8" s="1" t="s">
        <v>96</v>
      </c>
      <c r="E8" s="13">
        <v>589023</v>
      </c>
    </row>
    <row r="9" spans="1:5" x14ac:dyDescent="0.25">
      <c r="A9" s="3" t="s">
        <v>248</v>
      </c>
      <c r="B9" s="11" t="str">
        <f t="shared" ref="B9:B52" si="0">"Bal_"&amp;$B$7&amp;"_"&amp;$A9</f>
        <v>Bal_AkPa_Dm</v>
      </c>
      <c r="C9" s="1" t="s">
        <v>6</v>
      </c>
      <c r="D9" s="1" t="s">
        <v>97</v>
      </c>
      <c r="E9" s="13">
        <v>67043</v>
      </c>
    </row>
    <row r="10" spans="1:5" x14ac:dyDescent="0.25">
      <c r="A10" s="3" t="s">
        <v>249</v>
      </c>
      <c r="B10" s="11" t="str">
        <f t="shared" si="0"/>
        <v>Bal_AkPa_Dejd</v>
      </c>
      <c r="C10" s="1" t="s">
        <v>7</v>
      </c>
      <c r="D10" s="1" t="s">
        <v>98</v>
      </c>
      <c r="E10" s="13">
        <v>69100</v>
      </c>
    </row>
    <row r="11" spans="1:5" x14ac:dyDescent="0.25">
      <c r="A11" s="3" t="s">
        <v>327</v>
      </c>
      <c r="B11" s="11" t="str">
        <f t="shared" si="0"/>
        <v>Bal_AkPa_MATot</v>
      </c>
      <c r="C11" s="4" t="s">
        <v>8</v>
      </c>
      <c r="D11" s="4" t="s">
        <v>99</v>
      </c>
      <c r="E11" s="13">
        <v>136143</v>
      </c>
    </row>
    <row r="12" spans="1:5" x14ac:dyDescent="0.25">
      <c r="A12" s="3" t="s">
        <v>375</v>
      </c>
      <c r="B12" s="11" t="str">
        <f t="shared" si="0"/>
        <v>Bal_AkPa_iEjd</v>
      </c>
      <c r="C12" s="1" t="s">
        <v>9</v>
      </c>
      <c r="D12" s="1" t="s">
        <v>100</v>
      </c>
      <c r="E12" s="13">
        <v>1449528</v>
      </c>
    </row>
    <row r="13" spans="1:5" x14ac:dyDescent="0.25">
      <c r="A13" s="3" t="s">
        <v>376</v>
      </c>
      <c r="B13" s="11" t="str">
        <f t="shared" si="0"/>
        <v>Bal_AkPa_KapTv</v>
      </c>
      <c r="C13" s="1" t="s">
        <v>10</v>
      </c>
      <c r="D13" s="1" t="s">
        <v>101</v>
      </c>
      <c r="E13" s="13">
        <v>373809480</v>
      </c>
    </row>
    <row r="14" spans="1:5" x14ac:dyDescent="0.25">
      <c r="A14" s="3" t="s">
        <v>377</v>
      </c>
      <c r="B14" s="11" t="str">
        <f t="shared" si="0"/>
        <v>Bal_AkPa_UTv</v>
      </c>
      <c r="C14" s="1" t="s">
        <v>11</v>
      </c>
      <c r="D14" s="1" t="s">
        <v>102</v>
      </c>
      <c r="E14" s="13">
        <v>6097764</v>
      </c>
    </row>
    <row r="15" spans="1:5" x14ac:dyDescent="0.25">
      <c r="A15" s="3" t="s">
        <v>378</v>
      </c>
      <c r="B15" s="11" t="str">
        <f t="shared" si="0"/>
        <v>Bal_AkPa_KapAv</v>
      </c>
      <c r="C15" s="1" t="s">
        <v>12</v>
      </c>
      <c r="D15" s="1" t="s">
        <v>103</v>
      </c>
      <c r="E15" s="13">
        <v>10601690</v>
      </c>
    </row>
    <row r="16" spans="1:5" x14ac:dyDescent="0.25">
      <c r="A16" s="3" t="s">
        <v>379</v>
      </c>
      <c r="B16" s="11" t="str">
        <f t="shared" si="0"/>
        <v>Bal_AkPa_UAv</v>
      </c>
      <c r="C16" s="1" t="s">
        <v>13</v>
      </c>
      <c r="D16" s="1" t="s">
        <v>104</v>
      </c>
      <c r="E16" s="13">
        <v>1307101</v>
      </c>
    </row>
    <row r="17" spans="1:5" x14ac:dyDescent="0.25">
      <c r="A17" s="3" t="s">
        <v>251</v>
      </c>
      <c r="B17" s="11" t="str">
        <f t="shared" si="0"/>
        <v>Bal_AkPa_invTot</v>
      </c>
      <c r="C17" s="4" t="s">
        <v>14</v>
      </c>
      <c r="D17" s="4" t="s">
        <v>105</v>
      </c>
      <c r="E17" s="13">
        <v>391816035</v>
      </c>
    </row>
    <row r="18" spans="1:5" x14ac:dyDescent="0.25">
      <c r="A18" s="3" t="s">
        <v>252</v>
      </c>
      <c r="B18" s="11" t="str">
        <f t="shared" si="0"/>
        <v>Bal_AkPa_Kapa</v>
      </c>
      <c r="C18" s="1" t="s">
        <v>15</v>
      </c>
      <c r="D18" s="1" t="s">
        <v>106</v>
      </c>
      <c r="E18" s="13">
        <v>97666923</v>
      </c>
    </row>
    <row r="19" spans="1:5" x14ac:dyDescent="0.25">
      <c r="A19" s="3" t="s">
        <v>253</v>
      </c>
      <c r="B19" s="11" t="str">
        <f t="shared" si="0"/>
        <v>Bal_AkPa_invAn</v>
      </c>
      <c r="C19" s="1" t="s">
        <v>16</v>
      </c>
      <c r="D19" s="1" t="s">
        <v>107</v>
      </c>
      <c r="E19" s="13">
        <v>61797670</v>
      </c>
    </row>
    <row r="20" spans="1:5" x14ac:dyDescent="0.25">
      <c r="A20" s="3" t="s">
        <v>399</v>
      </c>
      <c r="B20" s="11" t="str">
        <f t="shared" si="0"/>
        <v>Bal_AkPa_ObL</v>
      </c>
      <c r="C20" s="1" t="s">
        <v>17</v>
      </c>
      <c r="D20" s="1" t="s">
        <v>108</v>
      </c>
      <c r="E20" s="13">
        <v>504635432</v>
      </c>
    </row>
    <row r="21" spans="1:5" x14ac:dyDescent="0.25">
      <c r="A21" s="3" t="s">
        <v>254</v>
      </c>
      <c r="B21" s="11" t="str">
        <f t="shared" si="0"/>
        <v>Bal_AkPa_AnKi</v>
      </c>
      <c r="C21" s="1" t="s">
        <v>18</v>
      </c>
      <c r="D21" s="1" t="s">
        <v>109</v>
      </c>
      <c r="E21" s="13">
        <v>3973</v>
      </c>
    </row>
    <row r="22" spans="1:5" x14ac:dyDescent="0.25">
      <c r="A22" s="3" t="s">
        <v>255</v>
      </c>
      <c r="B22" s="11" t="str">
        <f t="shared" si="0"/>
        <v>Bal_AkPa_PUd</v>
      </c>
      <c r="C22" s="1" t="s">
        <v>19</v>
      </c>
      <c r="D22" s="1" t="s">
        <v>110</v>
      </c>
      <c r="E22" s="13">
        <v>5467896</v>
      </c>
    </row>
    <row r="23" spans="1:5" x14ac:dyDescent="0.25">
      <c r="A23" s="3" t="s">
        <v>256</v>
      </c>
      <c r="B23" s="11" t="str">
        <f t="shared" si="0"/>
        <v>Bal_AkPa_Xud</v>
      </c>
      <c r="C23" s="1" t="s">
        <v>20</v>
      </c>
      <c r="D23" s="1" t="s">
        <v>111</v>
      </c>
      <c r="E23" s="13">
        <v>4551390</v>
      </c>
    </row>
    <row r="24" spans="1:5" x14ac:dyDescent="0.25">
      <c r="A24" s="3" t="s">
        <v>257</v>
      </c>
      <c r="B24" s="11" t="str">
        <f t="shared" si="0"/>
        <v>Bal_AkPa_iKre</v>
      </c>
      <c r="C24" s="1" t="s">
        <v>21</v>
      </c>
      <c r="D24" s="1" t="s">
        <v>112</v>
      </c>
      <c r="E24" s="13">
        <v>24437655</v>
      </c>
    </row>
    <row r="25" spans="1:5" x14ac:dyDescent="0.25">
      <c r="A25" s="3" t="s">
        <v>258</v>
      </c>
      <c r="B25" s="11" t="str">
        <f t="shared" si="0"/>
        <v>Bal_AkPa_Xinv</v>
      </c>
      <c r="C25" s="1" t="s">
        <v>22</v>
      </c>
      <c r="D25" s="1" t="s">
        <v>113</v>
      </c>
      <c r="E25" s="13">
        <v>140931788</v>
      </c>
    </row>
    <row r="26" spans="1:5" x14ac:dyDescent="0.25">
      <c r="A26" s="3" t="s">
        <v>387</v>
      </c>
      <c r="B26" s="11" t="str">
        <f t="shared" si="0"/>
        <v>Bal_AkPa_FinTot</v>
      </c>
      <c r="C26" s="4" t="s">
        <v>23</v>
      </c>
      <c r="D26" s="4" t="s">
        <v>203</v>
      </c>
      <c r="E26" s="13">
        <v>839492726</v>
      </c>
    </row>
    <row r="27" spans="1:5" x14ac:dyDescent="0.25">
      <c r="A27" s="3" t="s">
        <v>259</v>
      </c>
      <c r="B27" s="11" t="str">
        <f t="shared" si="0"/>
        <v>Bal_AkPa_Gfd</v>
      </c>
      <c r="C27" s="1" t="s">
        <v>24</v>
      </c>
      <c r="D27" s="1" t="s">
        <v>114</v>
      </c>
      <c r="E27" s="13">
        <v>0</v>
      </c>
    </row>
    <row r="28" spans="1:5" x14ac:dyDescent="0.25">
      <c r="A28" s="3" t="s">
        <v>250</v>
      </c>
      <c r="B28" s="11" t="str">
        <f t="shared" si="0"/>
        <v>Bal_AkPa_iakTot</v>
      </c>
      <c r="C28" s="4" t="s">
        <v>25</v>
      </c>
      <c r="D28" s="4" t="s">
        <v>115</v>
      </c>
      <c r="E28" s="13">
        <v>1232758289</v>
      </c>
    </row>
    <row r="29" spans="1:5" x14ac:dyDescent="0.25">
      <c r="A29" s="3" t="s">
        <v>328</v>
      </c>
      <c r="B29" s="11" t="str">
        <f t="shared" si="0"/>
        <v>Bal_AkPa_iakTM</v>
      </c>
      <c r="C29" s="1" t="s">
        <v>26</v>
      </c>
      <c r="D29" s="1" t="s">
        <v>204</v>
      </c>
      <c r="E29" s="13">
        <v>1056732313</v>
      </c>
    </row>
    <row r="30" spans="1:5" x14ac:dyDescent="0.25">
      <c r="A30" s="3" t="s">
        <v>329</v>
      </c>
      <c r="B30" s="11" t="str">
        <f t="shared" si="0"/>
        <v>Bal_AkPa_GfPh</v>
      </c>
      <c r="C30" s="1" t="s">
        <v>27</v>
      </c>
      <c r="D30" s="6" t="s">
        <v>221</v>
      </c>
      <c r="E30" s="13">
        <v>23</v>
      </c>
    </row>
    <row r="31" spans="1:5" x14ac:dyDescent="0.25">
      <c r="A31" s="3" t="s">
        <v>330</v>
      </c>
      <c r="B31" s="11" t="str">
        <f t="shared" si="0"/>
        <v>Bal_AkPa_GfLP</v>
      </c>
      <c r="C31" s="1" t="s">
        <v>28</v>
      </c>
      <c r="D31" s="1" t="s">
        <v>116</v>
      </c>
      <c r="E31" s="13">
        <v>394917</v>
      </c>
    </row>
    <row r="32" spans="1:5" x14ac:dyDescent="0.25">
      <c r="A32" s="3" t="s">
        <v>331</v>
      </c>
      <c r="B32" s="11" t="str">
        <f t="shared" si="0"/>
        <v>Bal_AkPa_GfEh</v>
      </c>
      <c r="C32" s="1" t="s">
        <v>29</v>
      </c>
      <c r="D32" s="1" t="s">
        <v>117</v>
      </c>
      <c r="E32" s="13">
        <v>747760</v>
      </c>
    </row>
    <row r="33" spans="1:5" x14ac:dyDescent="0.25">
      <c r="A33" s="3" t="s">
        <v>332</v>
      </c>
      <c r="B33" s="11" t="str">
        <f t="shared" si="0"/>
        <v>Bal_AkPa_Gfx</v>
      </c>
      <c r="C33" s="1" t="s">
        <v>30</v>
      </c>
      <c r="D33" s="1" t="s">
        <v>205</v>
      </c>
      <c r="E33" s="13">
        <v>0</v>
      </c>
    </row>
    <row r="34" spans="1:5" x14ac:dyDescent="0.25">
      <c r="A34" s="3" t="s">
        <v>333</v>
      </c>
      <c r="B34" s="11" t="str">
        <f t="shared" si="0"/>
        <v>Bal_AkPa_GfTot</v>
      </c>
      <c r="C34" s="4" t="s">
        <v>31</v>
      </c>
      <c r="D34" s="4" t="s">
        <v>222</v>
      </c>
      <c r="E34" s="13">
        <v>1142700</v>
      </c>
    </row>
    <row r="35" spans="1:5" x14ac:dyDescent="0.25">
      <c r="A35" s="3" t="s">
        <v>334</v>
      </c>
      <c r="B35" s="11" t="str">
        <f t="shared" si="0"/>
        <v>Bal_AkPa_TFtM</v>
      </c>
      <c r="C35" s="1" t="s">
        <v>32</v>
      </c>
      <c r="D35" s="1" t="s">
        <v>118</v>
      </c>
      <c r="E35" s="13">
        <v>4220228</v>
      </c>
    </row>
    <row r="36" spans="1:5" x14ac:dyDescent="0.25">
      <c r="A36" s="3" t="s">
        <v>335</v>
      </c>
      <c r="B36" s="11" t="str">
        <f t="shared" si="0"/>
        <v>Bal_AkPa_TFm</v>
      </c>
      <c r="C36" s="1" t="s">
        <v>33</v>
      </c>
      <c r="D36" s="1" t="s">
        <v>119</v>
      </c>
      <c r="E36" s="13">
        <v>0</v>
      </c>
    </row>
    <row r="37" spans="1:5" x14ac:dyDescent="0.25">
      <c r="A37" s="3" t="s">
        <v>336</v>
      </c>
      <c r="B37" s="11" t="str">
        <f t="shared" si="0"/>
        <v>Bal_AkPa_TDFTot</v>
      </c>
      <c r="C37" s="4" t="s">
        <v>34</v>
      </c>
      <c r="D37" s="4" t="s">
        <v>223</v>
      </c>
      <c r="E37" s="13">
        <v>4220228</v>
      </c>
    </row>
    <row r="38" spans="1:5" x14ac:dyDescent="0.25">
      <c r="A38" s="3" t="s">
        <v>337</v>
      </c>
      <c r="B38" s="11" t="str">
        <f t="shared" si="0"/>
        <v>Bal_AkPa_TFv</v>
      </c>
      <c r="C38" s="1" t="s">
        <v>35</v>
      </c>
      <c r="D38" s="1" t="s">
        <v>120</v>
      </c>
      <c r="E38" s="13">
        <v>739104</v>
      </c>
    </row>
    <row r="39" spans="1:5" x14ac:dyDescent="0.25">
      <c r="A39" s="3" t="s">
        <v>338</v>
      </c>
      <c r="B39" s="11" t="str">
        <f t="shared" si="0"/>
        <v>Bal_AkPa_TTv</v>
      </c>
      <c r="C39" s="1" t="s">
        <v>36</v>
      </c>
      <c r="D39" s="1" t="s">
        <v>121</v>
      </c>
      <c r="E39" s="13">
        <v>10358981</v>
      </c>
    </row>
    <row r="40" spans="1:5" x14ac:dyDescent="0.25">
      <c r="A40" s="3" t="s">
        <v>339</v>
      </c>
      <c r="B40" s="11" t="str">
        <f t="shared" si="0"/>
        <v>Bal_AkPa_TAv</v>
      </c>
      <c r="C40" s="1" t="s">
        <v>37</v>
      </c>
      <c r="D40" s="1" t="s">
        <v>122</v>
      </c>
      <c r="E40" s="13">
        <v>871</v>
      </c>
    </row>
    <row r="41" spans="1:5" x14ac:dyDescent="0.25">
      <c r="A41" s="3" t="s">
        <v>390</v>
      </c>
      <c r="B41" s="11" t="str">
        <f t="shared" si="0"/>
        <v>Bal_AkPa_XTh</v>
      </c>
      <c r="C41" s="1" t="s">
        <v>38</v>
      </c>
      <c r="D41" s="1" t="s">
        <v>123</v>
      </c>
      <c r="E41" s="13">
        <v>7012782</v>
      </c>
    </row>
    <row r="42" spans="1:5" x14ac:dyDescent="0.25">
      <c r="A42" s="3" t="s">
        <v>340</v>
      </c>
      <c r="B42" s="11" t="str">
        <f t="shared" si="0"/>
        <v>Bal_AkPa_TTot</v>
      </c>
      <c r="C42" s="4" t="s">
        <v>39</v>
      </c>
      <c r="D42" s="4" t="s">
        <v>224</v>
      </c>
      <c r="E42" s="13">
        <v>23474666</v>
      </c>
    </row>
    <row r="43" spans="1:5" x14ac:dyDescent="0.25">
      <c r="A43" s="3" t="s">
        <v>341</v>
      </c>
      <c r="B43" s="11" t="str">
        <f t="shared" si="0"/>
        <v>Bal_AkPa_AkMB</v>
      </c>
      <c r="C43" s="1" t="s">
        <v>40</v>
      </c>
      <c r="D43" s="1" t="s">
        <v>228</v>
      </c>
      <c r="E43" s="13">
        <v>0</v>
      </c>
    </row>
    <row r="44" spans="1:5" x14ac:dyDescent="0.25">
      <c r="A44" s="3" t="s">
        <v>342</v>
      </c>
      <c r="B44" s="11" t="str">
        <f t="shared" si="0"/>
        <v>Bal_AkPa_ASa</v>
      </c>
      <c r="C44" s="1" t="s">
        <v>41</v>
      </c>
      <c r="D44" s="1" t="s">
        <v>124</v>
      </c>
      <c r="E44" s="13">
        <v>440998</v>
      </c>
    </row>
    <row r="45" spans="1:5" x14ac:dyDescent="0.25">
      <c r="A45" s="3" t="s">
        <v>343</v>
      </c>
      <c r="B45" s="11" t="str">
        <f t="shared" si="0"/>
        <v>Bal_AkPa_USa</v>
      </c>
      <c r="C45" s="1" t="s">
        <v>42</v>
      </c>
      <c r="D45" s="1" t="s">
        <v>126</v>
      </c>
      <c r="E45" s="13">
        <v>2748823</v>
      </c>
    </row>
    <row r="46" spans="1:5" x14ac:dyDescent="0.25">
      <c r="A46" s="3" t="s">
        <v>344</v>
      </c>
      <c r="B46" s="11" t="str">
        <f t="shared" si="0"/>
        <v>Bal_AkPa_LBe</v>
      </c>
      <c r="C46" s="1" t="s">
        <v>43</v>
      </c>
      <c r="D46" s="1" t="s">
        <v>125</v>
      </c>
      <c r="E46" s="13">
        <v>36937201</v>
      </c>
    </row>
    <row r="47" spans="1:5" x14ac:dyDescent="0.25">
      <c r="A47" s="3" t="s">
        <v>388</v>
      </c>
      <c r="B47" s="11" t="str">
        <f t="shared" si="0"/>
        <v>Bal_AkPa_AkX</v>
      </c>
      <c r="C47" s="1" t="s">
        <v>44</v>
      </c>
      <c r="D47" s="1" t="s">
        <v>113</v>
      </c>
      <c r="E47" s="13">
        <v>1403212</v>
      </c>
    </row>
    <row r="48" spans="1:5" x14ac:dyDescent="0.25">
      <c r="A48" s="3" t="s">
        <v>389</v>
      </c>
      <c r="B48" s="11" t="str">
        <f t="shared" si="0"/>
        <v>Bal_AkPa_AkXTot</v>
      </c>
      <c r="C48" s="4" t="s">
        <v>45</v>
      </c>
      <c r="D48" s="4" t="s">
        <v>225</v>
      </c>
      <c r="E48" s="13">
        <v>41530234</v>
      </c>
    </row>
    <row r="49" spans="1:5" x14ac:dyDescent="0.25">
      <c r="A49" s="3" t="s">
        <v>393</v>
      </c>
      <c r="B49" s="11" t="str">
        <f t="shared" si="0"/>
        <v>Bal_AkPa_TrL</v>
      </c>
      <c r="C49" s="1" t="s">
        <v>66</v>
      </c>
      <c r="D49" s="1" t="s">
        <v>127</v>
      </c>
      <c r="E49" s="13">
        <v>10345087</v>
      </c>
    </row>
    <row r="50" spans="1:5" x14ac:dyDescent="0.25">
      <c r="A50" s="3" t="s">
        <v>391</v>
      </c>
      <c r="B50" s="11" t="str">
        <f t="shared" si="0"/>
        <v>Bal_AkPa_XPap</v>
      </c>
      <c r="C50" s="1" t="s">
        <v>67</v>
      </c>
      <c r="D50" s="1" t="s">
        <v>128</v>
      </c>
      <c r="E50" s="13">
        <v>2221476</v>
      </c>
    </row>
    <row r="51" spans="1:5" x14ac:dyDescent="0.25">
      <c r="A51" s="3" t="s">
        <v>392</v>
      </c>
      <c r="B51" s="11" t="str">
        <f t="shared" si="0"/>
        <v>Bal_AkPa_PapTot</v>
      </c>
      <c r="C51" s="4" t="s">
        <v>68</v>
      </c>
      <c r="D51" s="4" t="s">
        <v>226</v>
      </c>
      <c r="E51" s="13">
        <v>12566562</v>
      </c>
    </row>
    <row r="52" spans="1:5" x14ac:dyDescent="0.25">
      <c r="A52" s="3" t="s">
        <v>260</v>
      </c>
      <c r="B52" s="11" t="str">
        <f t="shared" si="0"/>
        <v>Bal_AkPa_AktTot</v>
      </c>
      <c r="C52" s="4" t="s">
        <v>69</v>
      </c>
      <c r="D52" s="4" t="s">
        <v>227</v>
      </c>
      <c r="E52" s="13">
        <v>2367787233</v>
      </c>
    </row>
    <row r="53" spans="1:5" x14ac:dyDescent="0.25">
      <c r="A53" s="2"/>
      <c r="C53" s="1"/>
      <c r="D53" s="1"/>
      <c r="E53" s="2"/>
    </row>
    <row r="54" spans="1:5" ht="15" customHeight="1" x14ac:dyDescent="0.25">
      <c r="A54" s="2"/>
      <c r="C54" s="1"/>
      <c r="D54" s="4" t="s">
        <v>129</v>
      </c>
      <c r="E54" s="2"/>
    </row>
    <row r="55" spans="1:5" x14ac:dyDescent="0.25">
      <c r="A55" s="3" t="s">
        <v>261</v>
      </c>
      <c r="B55" s="11" t="str">
        <f t="shared" ref="B55:B107" si="1">"Bal_"&amp;$B$7&amp;"_"&amp;$A55</f>
        <v>Bal_AkPa_AGk</v>
      </c>
      <c r="C55" s="1" t="s">
        <v>70</v>
      </c>
      <c r="D55" s="1" t="s">
        <v>160</v>
      </c>
      <c r="E55" s="13">
        <v>2810150</v>
      </c>
    </row>
    <row r="56" spans="1:5" x14ac:dyDescent="0.25">
      <c r="A56" s="3" t="s">
        <v>262</v>
      </c>
      <c r="B56" s="11" t="str">
        <f t="shared" si="1"/>
        <v>Bal_AkPa_OEm</v>
      </c>
      <c r="C56" s="1" t="s">
        <v>71</v>
      </c>
      <c r="D56" s="1" t="s">
        <v>161</v>
      </c>
      <c r="E56" s="13">
        <v>226162</v>
      </c>
    </row>
    <row r="57" spans="1:5" x14ac:dyDescent="0.25">
      <c r="A57" s="3" t="s">
        <v>400</v>
      </c>
      <c r="B57" s="11" t="str">
        <f t="shared" si="1"/>
        <v>Bal_AkPa_OhL</v>
      </c>
      <c r="C57" s="1" t="s">
        <v>72</v>
      </c>
      <c r="D57" s="1" t="s">
        <v>162</v>
      </c>
      <c r="E57" s="13">
        <v>1229</v>
      </c>
    </row>
    <row r="58" spans="1:5" x14ac:dyDescent="0.25">
      <c r="A58" s="3" t="s">
        <v>263</v>
      </c>
      <c r="B58" s="11" t="str">
        <f t="shared" si="1"/>
        <v>Bal_AkPa_AVUE</v>
      </c>
      <c r="C58" s="1" t="s">
        <v>73</v>
      </c>
      <c r="D58" s="1" t="s">
        <v>163</v>
      </c>
      <c r="E58" s="13">
        <v>73098</v>
      </c>
    </row>
    <row r="59" spans="1:5" x14ac:dyDescent="0.25">
      <c r="A59" s="3" t="s">
        <v>264</v>
      </c>
      <c r="B59" s="11" t="str">
        <f t="shared" si="1"/>
        <v>Bal_AkPa_AVSB</v>
      </c>
      <c r="C59" s="1" t="s">
        <v>74</v>
      </c>
      <c r="D59" s="1" t="s">
        <v>164</v>
      </c>
      <c r="E59" s="13">
        <v>0</v>
      </c>
    </row>
    <row r="60" spans="1:5" x14ac:dyDescent="0.25">
      <c r="A60" s="3" t="s">
        <v>345</v>
      </c>
      <c r="B60" s="11" t="str">
        <f t="shared" si="1"/>
        <v>Bal_AkPa_XVr</v>
      </c>
      <c r="C60" s="1" t="s">
        <v>75</v>
      </c>
      <c r="D60" s="1" t="s">
        <v>165</v>
      </c>
      <c r="E60" s="13">
        <v>0</v>
      </c>
    </row>
    <row r="61" spans="1:5" x14ac:dyDescent="0.25">
      <c r="A61" s="3" t="s">
        <v>265</v>
      </c>
      <c r="B61" s="11" t="str">
        <f t="shared" si="1"/>
        <v>Bal_AkPa_AVTot</v>
      </c>
      <c r="C61" s="4" t="s">
        <v>76</v>
      </c>
      <c r="D61" s="4" t="s">
        <v>236</v>
      </c>
      <c r="E61" s="13">
        <v>74327</v>
      </c>
    </row>
    <row r="62" spans="1:5" x14ac:dyDescent="0.25">
      <c r="A62" s="3" t="s">
        <v>266</v>
      </c>
      <c r="B62" s="11" t="str">
        <f t="shared" si="1"/>
        <v>Bal_AkPa_Sif</v>
      </c>
      <c r="C62" s="1" t="s">
        <v>77</v>
      </c>
      <c r="D62" s="1" t="s">
        <v>166</v>
      </c>
      <c r="E62" s="13">
        <v>4048336</v>
      </c>
    </row>
    <row r="63" spans="1:5" x14ac:dyDescent="0.25">
      <c r="A63" s="3" t="s">
        <v>267</v>
      </c>
      <c r="B63" s="11" t="str">
        <f t="shared" si="1"/>
        <v>Bal_AkPa_VeH</v>
      </c>
      <c r="C63" s="1" t="s">
        <v>78</v>
      </c>
      <c r="D63" s="1" t="s">
        <v>167</v>
      </c>
      <c r="E63" s="13">
        <v>0</v>
      </c>
    </row>
    <row r="64" spans="1:5" x14ac:dyDescent="0.25">
      <c r="A64" s="3" t="s">
        <v>268</v>
      </c>
      <c r="B64" s="11" t="str">
        <f t="shared" si="1"/>
        <v>Bal_AkPa_XH</v>
      </c>
      <c r="C64" s="1" t="s">
        <v>79</v>
      </c>
      <c r="D64" s="1" t="s">
        <v>168</v>
      </c>
      <c r="E64" s="13">
        <v>0</v>
      </c>
    </row>
    <row r="65" spans="1:5" x14ac:dyDescent="0.25">
      <c r="A65" s="3" t="s">
        <v>269</v>
      </c>
      <c r="B65" s="11" t="str">
        <f t="shared" si="1"/>
        <v>Bal_AkPa_ResTot</v>
      </c>
      <c r="C65" s="4" t="s">
        <v>80</v>
      </c>
      <c r="D65" s="4" t="s">
        <v>237</v>
      </c>
      <c r="E65" s="13">
        <v>4048336</v>
      </c>
    </row>
    <row r="66" spans="1:5" x14ac:dyDescent="0.25">
      <c r="A66" s="3" t="s">
        <v>270</v>
      </c>
      <c r="B66" s="11" t="str">
        <f t="shared" si="1"/>
        <v>Bal_AkPa_OvUn</v>
      </c>
      <c r="C66" s="1" t="s">
        <v>81</v>
      </c>
      <c r="D66" s="1" t="s">
        <v>169</v>
      </c>
      <c r="E66" s="13">
        <v>47181890</v>
      </c>
    </row>
    <row r="67" spans="1:5" x14ac:dyDescent="0.25">
      <c r="A67" s="3" t="s">
        <v>346</v>
      </c>
      <c r="B67" s="11" t="str">
        <f t="shared" si="1"/>
        <v>Bal_AkPa_FUb</v>
      </c>
      <c r="C67" s="1" t="s">
        <v>82</v>
      </c>
      <c r="D67" s="1" t="s">
        <v>230</v>
      </c>
      <c r="E67" s="13">
        <v>1237959</v>
      </c>
    </row>
    <row r="68" spans="1:5" x14ac:dyDescent="0.25">
      <c r="A68" s="3" t="s">
        <v>347</v>
      </c>
      <c r="B68" s="11" t="str">
        <f t="shared" si="1"/>
        <v>Bal_AkPa_Mi</v>
      </c>
      <c r="C68" s="1" t="s">
        <v>83</v>
      </c>
      <c r="D68" s="1" t="s">
        <v>229</v>
      </c>
      <c r="E68" s="13">
        <v>0</v>
      </c>
    </row>
    <row r="69" spans="1:5" x14ac:dyDescent="0.25">
      <c r="A69" s="3" t="s">
        <v>348</v>
      </c>
      <c r="B69" s="11" t="str">
        <f t="shared" si="1"/>
        <v>Bal_AkPa_EkTot</v>
      </c>
      <c r="C69" s="4" t="s">
        <v>84</v>
      </c>
      <c r="D69" s="4" t="s">
        <v>238</v>
      </c>
      <c r="E69" s="13">
        <v>55578821</v>
      </c>
    </row>
    <row r="70" spans="1:5" x14ac:dyDescent="0.25">
      <c r="A70" s="3" t="s">
        <v>291</v>
      </c>
      <c r="B70" s="11" t="str">
        <f t="shared" si="1"/>
        <v>Bal_AkPa_OKap</v>
      </c>
      <c r="C70" s="1" t="s">
        <v>130</v>
      </c>
      <c r="D70" s="1" t="s">
        <v>206</v>
      </c>
      <c r="E70" s="13">
        <v>17195109</v>
      </c>
    </row>
    <row r="71" spans="1:5" x14ac:dyDescent="0.25">
      <c r="A71" s="3" t="s">
        <v>349</v>
      </c>
      <c r="B71" s="11" t="str">
        <f t="shared" si="1"/>
        <v>Bal_AkPa_AnLk</v>
      </c>
      <c r="C71" s="1" t="s">
        <v>131</v>
      </c>
      <c r="D71" s="1" t="s">
        <v>207</v>
      </c>
      <c r="E71" s="13">
        <v>41057743</v>
      </c>
    </row>
    <row r="72" spans="1:5" x14ac:dyDescent="0.25">
      <c r="A72" s="3" t="s">
        <v>350</v>
      </c>
      <c r="B72" s="11" t="str">
        <f t="shared" si="1"/>
        <v>Bal_AkPa_ALTot</v>
      </c>
      <c r="C72" s="4" t="s">
        <v>132</v>
      </c>
      <c r="D72" s="4" t="s">
        <v>239</v>
      </c>
      <c r="E72" s="13">
        <v>58252852</v>
      </c>
    </row>
    <row r="73" spans="1:5" x14ac:dyDescent="0.25">
      <c r="A73" s="3" t="s">
        <v>351</v>
      </c>
      <c r="B73" s="11" t="str">
        <f t="shared" si="1"/>
        <v>Bal_AkPa_Phs</v>
      </c>
      <c r="C73" s="1" t="s">
        <v>133</v>
      </c>
      <c r="D73" s="1" t="s">
        <v>232</v>
      </c>
      <c r="E73" s="13">
        <v>2621279</v>
      </c>
    </row>
    <row r="74" spans="1:5" x14ac:dyDescent="0.25">
      <c r="A74" s="3" t="s">
        <v>352</v>
      </c>
      <c r="B74" s="11" t="str">
        <f t="shared" si="1"/>
        <v>Bal_AkPa_FmS</v>
      </c>
      <c r="C74" s="1" t="s">
        <v>134</v>
      </c>
      <c r="D74" s="1" t="s">
        <v>233</v>
      </c>
      <c r="E74" s="13">
        <v>22992</v>
      </c>
    </row>
    <row r="75" spans="1:5" x14ac:dyDescent="0.25">
      <c r="A75" s="3" t="s">
        <v>353</v>
      </c>
      <c r="B75" s="11" t="str">
        <f t="shared" si="1"/>
        <v>Bal_AkPa_GY</v>
      </c>
      <c r="C75" s="1" t="s">
        <v>135</v>
      </c>
      <c r="D75" s="1" t="s">
        <v>170</v>
      </c>
      <c r="E75" s="13">
        <v>582453792</v>
      </c>
    </row>
    <row r="76" spans="1:5" x14ac:dyDescent="0.25">
      <c r="A76" s="3" t="s">
        <v>401</v>
      </c>
      <c r="B76" s="11" t="str">
        <f t="shared" si="1"/>
        <v>Bal_AkPa_inBp</v>
      </c>
      <c r="C76" s="1" t="s">
        <v>136</v>
      </c>
      <c r="D76" s="1" t="s">
        <v>208</v>
      </c>
      <c r="E76" s="13">
        <v>223715389</v>
      </c>
    </row>
    <row r="77" spans="1:5" x14ac:dyDescent="0.25">
      <c r="A77" s="3" t="s">
        <v>354</v>
      </c>
      <c r="B77" s="11" t="str">
        <f t="shared" si="1"/>
        <v>Bal_AkPa_KoBp</v>
      </c>
      <c r="C77" s="1" t="s">
        <v>137</v>
      </c>
      <c r="D77" s="1" t="s">
        <v>209</v>
      </c>
      <c r="E77" s="13">
        <v>84638678</v>
      </c>
    </row>
    <row r="78" spans="1:5" x14ac:dyDescent="0.25">
      <c r="A78" s="3" t="s">
        <v>355</v>
      </c>
      <c r="B78" s="11" t="str">
        <f t="shared" si="1"/>
        <v>Bal_AkPa_RmGp</v>
      </c>
      <c r="C78" s="1" t="s">
        <v>138</v>
      </c>
      <c r="D78" s="1" t="s">
        <v>210</v>
      </c>
      <c r="E78" s="13">
        <v>6070349</v>
      </c>
    </row>
    <row r="79" spans="1:5" x14ac:dyDescent="0.25">
      <c r="A79" s="3" t="s">
        <v>356</v>
      </c>
      <c r="B79" s="11" t="str">
        <f t="shared" si="1"/>
        <v>Bal_AkPa_HGTot</v>
      </c>
      <c r="C79" s="4" t="s">
        <v>139</v>
      </c>
      <c r="D79" s="4" t="s">
        <v>240</v>
      </c>
      <c r="E79" s="13">
        <v>896878208</v>
      </c>
    </row>
    <row r="80" spans="1:5" x14ac:dyDescent="0.25">
      <c r="A80" s="3" t="s">
        <v>357</v>
      </c>
      <c r="B80" s="11" t="str">
        <f t="shared" si="1"/>
        <v>Bal_AkPa_HMrp</v>
      </c>
      <c r="C80" s="1" t="s">
        <v>140</v>
      </c>
      <c r="D80" s="1" t="s">
        <v>211</v>
      </c>
      <c r="E80" s="13">
        <v>1012666703</v>
      </c>
    </row>
    <row r="81" spans="1:5" x14ac:dyDescent="0.25">
      <c r="A81" s="3" t="s">
        <v>358</v>
      </c>
      <c r="B81" s="11" t="str">
        <f t="shared" si="1"/>
        <v>Bal_AkPa_RMrp</v>
      </c>
      <c r="C81" s="1" t="s">
        <v>141</v>
      </c>
      <c r="D81" s="1" t="s">
        <v>212</v>
      </c>
      <c r="E81" s="13">
        <v>518558</v>
      </c>
    </row>
    <row r="82" spans="1:5" x14ac:dyDescent="0.25">
      <c r="A82" s="3" t="s">
        <v>359</v>
      </c>
      <c r="B82" s="11" t="str">
        <f t="shared" si="1"/>
        <v>Bal_AkPa_MrpTot</v>
      </c>
      <c r="C82" s="4" t="s">
        <v>142</v>
      </c>
      <c r="D82" s="4" t="s">
        <v>241</v>
      </c>
      <c r="E82" s="13">
        <v>1013185262</v>
      </c>
    </row>
    <row r="83" spans="1:5" x14ac:dyDescent="0.25">
      <c r="A83" s="3" t="s">
        <v>289</v>
      </c>
      <c r="B83" s="11" t="str">
        <f t="shared" si="1"/>
        <v>Bal_AkPa_LPTot</v>
      </c>
      <c r="C83" s="4" t="s">
        <v>143</v>
      </c>
      <c r="D83" s="4" t="s">
        <v>242</v>
      </c>
      <c r="E83" s="13">
        <v>1910063470</v>
      </c>
    </row>
    <row r="84" spans="1:5" x14ac:dyDescent="0.25">
      <c r="A84" s="3" t="s">
        <v>360</v>
      </c>
      <c r="B84" s="11" t="str">
        <f t="shared" si="1"/>
        <v>Bal_AkPa_FmLi</v>
      </c>
      <c r="C84" s="1" t="s">
        <v>144</v>
      </c>
      <c r="D84" s="1" t="s">
        <v>213</v>
      </c>
      <c r="E84" s="13">
        <v>20398764</v>
      </c>
    </row>
    <row r="85" spans="1:5" x14ac:dyDescent="0.25">
      <c r="A85" s="3" t="s">
        <v>361</v>
      </c>
      <c r="B85" s="11" t="str">
        <f t="shared" si="1"/>
        <v>Bal_AkPa_EhS</v>
      </c>
      <c r="C85" s="1" t="s">
        <v>145</v>
      </c>
      <c r="D85" s="1" t="s">
        <v>214</v>
      </c>
      <c r="E85" s="13">
        <v>30467732</v>
      </c>
    </row>
    <row r="86" spans="1:5" x14ac:dyDescent="0.25">
      <c r="A86" s="3" t="s">
        <v>362</v>
      </c>
      <c r="B86" s="11" t="str">
        <f t="shared" si="1"/>
        <v>Bal_AkPa_RmS</v>
      </c>
      <c r="C86" s="1" t="s">
        <v>146</v>
      </c>
      <c r="D86" s="1" t="s">
        <v>215</v>
      </c>
      <c r="E86" s="13">
        <v>2267237</v>
      </c>
    </row>
    <row r="87" spans="1:5" x14ac:dyDescent="0.25">
      <c r="A87" s="3" t="s">
        <v>271</v>
      </c>
      <c r="B87" s="11" t="str">
        <f t="shared" si="1"/>
        <v>Bal_AkPa_HBP</v>
      </c>
      <c r="C87" s="1" t="s">
        <v>147</v>
      </c>
      <c r="D87" s="1" t="s">
        <v>171</v>
      </c>
      <c r="E87" s="13">
        <v>774110</v>
      </c>
    </row>
    <row r="88" spans="1:5" x14ac:dyDescent="0.25">
      <c r="A88" s="3" t="s">
        <v>363</v>
      </c>
      <c r="B88" s="11" t="str">
        <f t="shared" si="1"/>
        <v>Bal_AkPa_HFiTot</v>
      </c>
      <c r="C88" s="4" t="s">
        <v>148</v>
      </c>
      <c r="D88" s="4" t="s">
        <v>397</v>
      </c>
      <c r="E88" s="13">
        <v>1966615584</v>
      </c>
    </row>
    <row r="89" spans="1:5" x14ac:dyDescent="0.25">
      <c r="A89" s="3" t="s">
        <v>364</v>
      </c>
      <c r="B89" s="11" t="str">
        <f t="shared" si="1"/>
        <v>Bal_AkPa_PLF</v>
      </c>
      <c r="C89" s="1" t="s">
        <v>149</v>
      </c>
      <c r="D89" s="1" t="s">
        <v>172</v>
      </c>
      <c r="E89" s="13">
        <v>2449</v>
      </c>
    </row>
    <row r="90" spans="1:5" x14ac:dyDescent="0.25">
      <c r="A90" s="3" t="s">
        <v>365</v>
      </c>
      <c r="B90" s="11" t="str">
        <f t="shared" si="1"/>
        <v>Bal_AkPa_USf</v>
      </c>
      <c r="C90" s="1" t="s">
        <v>150</v>
      </c>
      <c r="D90" s="1" t="s">
        <v>173</v>
      </c>
      <c r="E90" s="13">
        <v>2422573</v>
      </c>
    </row>
    <row r="91" spans="1:5" x14ac:dyDescent="0.25">
      <c r="A91" s="3" t="s">
        <v>366</v>
      </c>
      <c r="B91" s="11" t="str">
        <f t="shared" si="1"/>
        <v>Bal_AkPa_XHen</v>
      </c>
      <c r="C91" s="1" t="s">
        <v>151</v>
      </c>
      <c r="D91" s="1" t="s">
        <v>174</v>
      </c>
      <c r="E91" s="13">
        <v>144607</v>
      </c>
    </row>
    <row r="92" spans="1:5" x14ac:dyDescent="0.25">
      <c r="A92" s="3" t="s">
        <v>367</v>
      </c>
      <c r="B92" s="11" t="str">
        <f t="shared" si="1"/>
        <v>Bal_AkPa_HFTot</v>
      </c>
      <c r="C92" s="4" t="s">
        <v>152</v>
      </c>
      <c r="D92" s="4" t="s">
        <v>394</v>
      </c>
      <c r="E92" s="13">
        <v>2569629</v>
      </c>
    </row>
    <row r="93" spans="1:5" x14ac:dyDescent="0.25">
      <c r="A93" s="3" t="s">
        <v>380</v>
      </c>
      <c r="B93" s="11" t="str">
        <f t="shared" si="1"/>
        <v>Bal_AkPa_Gfdep</v>
      </c>
      <c r="C93" s="1" t="s">
        <v>153</v>
      </c>
      <c r="D93" s="1" t="s">
        <v>114</v>
      </c>
      <c r="E93" s="13">
        <v>76941</v>
      </c>
    </row>
    <row r="94" spans="1:5" x14ac:dyDescent="0.25">
      <c r="A94" s="3" t="s">
        <v>272</v>
      </c>
      <c r="B94" s="11" t="str">
        <f t="shared" si="1"/>
        <v>Bal_AkPa_GDF</v>
      </c>
      <c r="C94" s="1" t="s">
        <v>154</v>
      </c>
      <c r="D94" s="1" t="s">
        <v>175</v>
      </c>
      <c r="E94" s="13">
        <v>925869</v>
      </c>
    </row>
    <row r="95" spans="1:5" x14ac:dyDescent="0.25">
      <c r="A95" s="3" t="s">
        <v>273</v>
      </c>
      <c r="B95" s="11" t="str">
        <f t="shared" si="1"/>
        <v>Bal_AkPa_GGf</v>
      </c>
      <c r="C95" s="1" t="s">
        <v>155</v>
      </c>
      <c r="D95" s="1" t="s">
        <v>176</v>
      </c>
      <c r="E95" s="13">
        <v>329358</v>
      </c>
    </row>
    <row r="96" spans="1:5" x14ac:dyDescent="0.25">
      <c r="A96" s="3" t="s">
        <v>402</v>
      </c>
      <c r="B96" s="11" t="str">
        <f t="shared" si="1"/>
        <v>Bal_AkPa_OgL</v>
      </c>
      <c r="C96" s="1" t="s">
        <v>156</v>
      </c>
      <c r="D96" s="1" t="s">
        <v>177</v>
      </c>
      <c r="E96" s="13">
        <v>0</v>
      </c>
    </row>
    <row r="97" spans="1:5" x14ac:dyDescent="0.25">
      <c r="A97" s="3" t="s">
        <v>274</v>
      </c>
      <c r="B97" s="11" t="str">
        <f t="shared" si="1"/>
        <v>Bal_AkPa_KonG</v>
      </c>
      <c r="C97" s="1" t="s">
        <v>157</v>
      </c>
      <c r="D97" s="1" t="s">
        <v>178</v>
      </c>
      <c r="E97" s="13">
        <v>0</v>
      </c>
    </row>
    <row r="98" spans="1:5" x14ac:dyDescent="0.25">
      <c r="A98" s="3" t="s">
        <v>368</v>
      </c>
      <c r="B98" s="11" t="str">
        <f t="shared" si="1"/>
        <v>Bal_AkPa_UdG</v>
      </c>
      <c r="C98" s="1" t="s">
        <v>158</v>
      </c>
      <c r="D98" s="1" t="s">
        <v>186</v>
      </c>
      <c r="E98" s="13">
        <v>535</v>
      </c>
    </row>
    <row r="99" spans="1:5" x14ac:dyDescent="0.25">
      <c r="A99" s="3" t="s">
        <v>275</v>
      </c>
      <c r="B99" s="11" t="str">
        <f t="shared" si="1"/>
        <v>Bal_AkPa_GKre</v>
      </c>
      <c r="C99" s="1" t="s">
        <v>159</v>
      </c>
      <c r="D99" s="1" t="s">
        <v>179</v>
      </c>
      <c r="E99" s="13">
        <v>96834380</v>
      </c>
    </row>
    <row r="100" spans="1:5" x14ac:dyDescent="0.25">
      <c r="A100" s="3" t="s">
        <v>369</v>
      </c>
      <c r="B100" s="11" t="str">
        <f t="shared" si="1"/>
        <v>Bal_AkPa_GTv</v>
      </c>
      <c r="C100" s="1" t="s">
        <v>216</v>
      </c>
      <c r="D100" s="1" t="s">
        <v>180</v>
      </c>
      <c r="E100" s="13">
        <v>6776622</v>
      </c>
    </row>
    <row r="101" spans="1:5" x14ac:dyDescent="0.25">
      <c r="A101" s="3" t="s">
        <v>370</v>
      </c>
      <c r="B101" s="11" t="str">
        <f t="shared" si="1"/>
        <v>Bal_AkPa_GAv</v>
      </c>
      <c r="C101" s="1" t="s">
        <v>217</v>
      </c>
      <c r="D101" s="1" t="s">
        <v>181</v>
      </c>
      <c r="E101" s="13">
        <v>20815</v>
      </c>
    </row>
    <row r="102" spans="1:5" x14ac:dyDescent="0.25">
      <c r="A102" s="3" t="s">
        <v>371</v>
      </c>
      <c r="B102" s="11" t="str">
        <f t="shared" si="1"/>
        <v>Bal_AkPa_AkSf</v>
      </c>
      <c r="C102" s="1" t="s">
        <v>218</v>
      </c>
      <c r="D102" s="1" t="s">
        <v>182</v>
      </c>
      <c r="E102" s="13">
        <v>8884893</v>
      </c>
    </row>
    <row r="103" spans="1:5" x14ac:dyDescent="0.25">
      <c r="A103" s="3" t="s">
        <v>276</v>
      </c>
      <c r="B103" s="11" t="str">
        <f t="shared" si="1"/>
        <v>Bal_AkPa_MOF</v>
      </c>
      <c r="C103" s="1" t="s">
        <v>219</v>
      </c>
      <c r="D103" s="1" t="s">
        <v>183</v>
      </c>
      <c r="E103" s="13">
        <v>1445714</v>
      </c>
    </row>
    <row r="104" spans="1:5" x14ac:dyDescent="0.25">
      <c r="A104" s="3" t="s">
        <v>372</v>
      </c>
      <c r="B104" s="11" t="str">
        <f t="shared" si="1"/>
        <v>Bal_AkPa_XG</v>
      </c>
      <c r="C104" s="1" t="s">
        <v>220</v>
      </c>
      <c r="D104" s="1" t="s">
        <v>184</v>
      </c>
      <c r="E104" s="13">
        <v>165324501</v>
      </c>
    </row>
    <row r="105" spans="1:5" x14ac:dyDescent="0.25">
      <c r="A105" s="3" t="s">
        <v>277</v>
      </c>
      <c r="B105" s="11" t="str">
        <f t="shared" si="1"/>
        <v>Bal_AkPa_GTot</v>
      </c>
      <c r="C105" s="4" t="s">
        <v>231</v>
      </c>
      <c r="D105" s="4" t="s">
        <v>395</v>
      </c>
      <c r="E105" s="13">
        <v>280542689</v>
      </c>
    </row>
    <row r="106" spans="1:5" x14ac:dyDescent="0.25">
      <c r="A106" s="3" t="s">
        <v>373</v>
      </c>
      <c r="B106" s="11" t="str">
        <f t="shared" si="1"/>
        <v>Bal_AkPa_Pap</v>
      </c>
      <c r="C106" s="1" t="s">
        <v>234</v>
      </c>
      <c r="D106" s="1" t="s">
        <v>185</v>
      </c>
      <c r="E106" s="13">
        <v>4150715</v>
      </c>
    </row>
    <row r="107" spans="1:5" x14ac:dyDescent="0.25">
      <c r="A107" s="3" t="s">
        <v>374</v>
      </c>
      <c r="B107" s="11" t="str">
        <f t="shared" si="1"/>
        <v>Bal_AkPa_PasTot</v>
      </c>
      <c r="C107" s="4" t="s">
        <v>235</v>
      </c>
      <c r="D107" s="4" t="s">
        <v>396</v>
      </c>
      <c r="E107" s="13">
        <v>2367787233</v>
      </c>
    </row>
    <row r="108" spans="1:5" x14ac:dyDescent="0.25"/>
  </sheetData>
  <sheetProtection algorithmName="SHA-512" hashValue="8fqZ8LLKhdBG/aq/z4W2ZihvxeGcNZUndPHw05toFmwxJsfVD5ZG6Vts4xW0PWrU6ZZ3g48tFg8mJgdUwvWqUw==" saltValue="QXZQvW8MMP875yTxfMcUa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fitToWidth="0" fitToHeight="0" orientation="portrait" r:id="rId1"/>
  <headerFooter>
    <oddHeader>&amp;C&amp;G</oddHeader>
  </headerFooter>
  <rowBreaks count="1" manualBreakCount="1">
    <brk id="53" min="2" max="4" man="1"/>
  </rowBreaks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0">
    <tabColor theme="4"/>
    <pageSetUpPr fitToPage="1"/>
  </sheetPr>
  <dimension ref="A1:WVK75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71.7109375" style="48" customWidth="1"/>
    <col min="2" max="2" width="30.42578125" style="48" customWidth="1"/>
    <col min="3" max="3" width="1.85546875" style="48" customWidth="1"/>
    <col min="4" max="256" width="9.140625" style="48" hidden="1" customWidth="1"/>
    <col min="257" max="257" width="50.140625" style="48" hidden="1" customWidth="1"/>
    <col min="258" max="258" width="39.42578125" style="48" hidden="1" customWidth="1"/>
    <col min="259" max="259" width="1.85546875" style="48" hidden="1" customWidth="1"/>
    <col min="260" max="512" width="0" style="48" hidden="1"/>
    <col min="513" max="513" width="50.140625" style="48" hidden="1" customWidth="1"/>
    <col min="514" max="514" width="39.42578125" style="48" hidden="1" customWidth="1"/>
    <col min="515" max="515" width="1.85546875" style="48" hidden="1" customWidth="1"/>
    <col min="516" max="768" width="0" style="48" hidden="1"/>
    <col min="769" max="769" width="50.140625" style="48" hidden="1" customWidth="1"/>
    <col min="770" max="770" width="39.42578125" style="48" hidden="1" customWidth="1"/>
    <col min="771" max="771" width="1.85546875" style="48" hidden="1" customWidth="1"/>
    <col min="772" max="1024" width="0" style="48" hidden="1"/>
    <col min="1025" max="1025" width="50.140625" style="48" hidden="1" customWidth="1"/>
    <col min="1026" max="1026" width="39.42578125" style="48" hidden="1" customWidth="1"/>
    <col min="1027" max="1027" width="1.85546875" style="48" hidden="1" customWidth="1"/>
    <col min="1028" max="1280" width="0" style="48" hidden="1"/>
    <col min="1281" max="1281" width="50.140625" style="48" hidden="1" customWidth="1"/>
    <col min="1282" max="1282" width="39.42578125" style="48" hidden="1" customWidth="1"/>
    <col min="1283" max="1283" width="1.85546875" style="48" hidden="1" customWidth="1"/>
    <col min="1284" max="1536" width="0" style="48" hidden="1"/>
    <col min="1537" max="1537" width="50.140625" style="48" hidden="1" customWidth="1"/>
    <col min="1538" max="1538" width="39.42578125" style="48" hidden="1" customWidth="1"/>
    <col min="1539" max="1539" width="1.85546875" style="48" hidden="1" customWidth="1"/>
    <col min="1540" max="1792" width="0" style="48" hidden="1"/>
    <col min="1793" max="1793" width="50.140625" style="48" hidden="1" customWidth="1"/>
    <col min="1794" max="1794" width="39.42578125" style="48" hidden="1" customWidth="1"/>
    <col min="1795" max="1795" width="1.85546875" style="48" hidden="1" customWidth="1"/>
    <col min="1796" max="2048" width="0" style="48" hidden="1"/>
    <col min="2049" max="2049" width="50.140625" style="48" hidden="1" customWidth="1"/>
    <col min="2050" max="2050" width="39.42578125" style="48" hidden="1" customWidth="1"/>
    <col min="2051" max="2051" width="1.85546875" style="48" hidden="1" customWidth="1"/>
    <col min="2052" max="2304" width="0" style="48" hidden="1"/>
    <col min="2305" max="2305" width="50.140625" style="48" hidden="1" customWidth="1"/>
    <col min="2306" max="2306" width="39.42578125" style="48" hidden="1" customWidth="1"/>
    <col min="2307" max="2307" width="1.85546875" style="48" hidden="1" customWidth="1"/>
    <col min="2308" max="2560" width="0" style="48" hidden="1"/>
    <col min="2561" max="2561" width="50.140625" style="48" hidden="1" customWidth="1"/>
    <col min="2562" max="2562" width="39.42578125" style="48" hidden="1" customWidth="1"/>
    <col min="2563" max="2563" width="1.85546875" style="48" hidden="1" customWidth="1"/>
    <col min="2564" max="2816" width="0" style="48" hidden="1"/>
    <col min="2817" max="2817" width="50.140625" style="48" hidden="1" customWidth="1"/>
    <col min="2818" max="2818" width="39.42578125" style="48" hidden="1" customWidth="1"/>
    <col min="2819" max="2819" width="1.85546875" style="48" hidden="1" customWidth="1"/>
    <col min="2820" max="3072" width="0" style="48" hidden="1"/>
    <col min="3073" max="3073" width="50.140625" style="48" hidden="1" customWidth="1"/>
    <col min="3074" max="3074" width="39.42578125" style="48" hidden="1" customWidth="1"/>
    <col min="3075" max="3075" width="1.85546875" style="48" hidden="1" customWidth="1"/>
    <col min="3076" max="3328" width="0" style="48" hidden="1"/>
    <col min="3329" max="3329" width="50.140625" style="48" hidden="1" customWidth="1"/>
    <col min="3330" max="3330" width="39.42578125" style="48" hidden="1" customWidth="1"/>
    <col min="3331" max="3331" width="1.85546875" style="48" hidden="1" customWidth="1"/>
    <col min="3332" max="3584" width="0" style="48" hidden="1"/>
    <col min="3585" max="3585" width="50.140625" style="48" hidden="1" customWidth="1"/>
    <col min="3586" max="3586" width="39.42578125" style="48" hidden="1" customWidth="1"/>
    <col min="3587" max="3587" width="1.85546875" style="48" hidden="1" customWidth="1"/>
    <col min="3588" max="3840" width="0" style="48" hidden="1"/>
    <col min="3841" max="3841" width="50.140625" style="48" hidden="1" customWidth="1"/>
    <col min="3842" max="3842" width="39.42578125" style="48" hidden="1" customWidth="1"/>
    <col min="3843" max="3843" width="1.85546875" style="48" hidden="1" customWidth="1"/>
    <col min="3844" max="4096" width="0" style="48" hidden="1"/>
    <col min="4097" max="4097" width="50.140625" style="48" hidden="1" customWidth="1"/>
    <col min="4098" max="4098" width="39.42578125" style="48" hidden="1" customWidth="1"/>
    <col min="4099" max="4099" width="1.85546875" style="48" hidden="1" customWidth="1"/>
    <col min="4100" max="4352" width="0" style="48" hidden="1"/>
    <col min="4353" max="4353" width="50.140625" style="48" hidden="1" customWidth="1"/>
    <col min="4354" max="4354" width="39.42578125" style="48" hidden="1" customWidth="1"/>
    <col min="4355" max="4355" width="1.85546875" style="48" hidden="1" customWidth="1"/>
    <col min="4356" max="4608" width="0" style="48" hidden="1"/>
    <col min="4609" max="4609" width="50.140625" style="48" hidden="1" customWidth="1"/>
    <col min="4610" max="4610" width="39.42578125" style="48" hidden="1" customWidth="1"/>
    <col min="4611" max="4611" width="1.85546875" style="48" hidden="1" customWidth="1"/>
    <col min="4612" max="4864" width="0" style="48" hidden="1"/>
    <col min="4865" max="4865" width="50.140625" style="48" hidden="1" customWidth="1"/>
    <col min="4866" max="4866" width="39.42578125" style="48" hidden="1" customWidth="1"/>
    <col min="4867" max="4867" width="1.85546875" style="48" hidden="1" customWidth="1"/>
    <col min="4868" max="5120" width="0" style="48" hidden="1"/>
    <col min="5121" max="5121" width="50.140625" style="48" hidden="1" customWidth="1"/>
    <col min="5122" max="5122" width="39.42578125" style="48" hidden="1" customWidth="1"/>
    <col min="5123" max="5123" width="1.85546875" style="48" hidden="1" customWidth="1"/>
    <col min="5124" max="5376" width="0" style="48" hidden="1"/>
    <col min="5377" max="5377" width="50.140625" style="48" hidden="1" customWidth="1"/>
    <col min="5378" max="5378" width="39.42578125" style="48" hidden="1" customWidth="1"/>
    <col min="5379" max="5379" width="1.85546875" style="48" hidden="1" customWidth="1"/>
    <col min="5380" max="5632" width="0" style="48" hidden="1"/>
    <col min="5633" max="5633" width="50.140625" style="48" hidden="1" customWidth="1"/>
    <col min="5634" max="5634" width="39.42578125" style="48" hidden="1" customWidth="1"/>
    <col min="5635" max="5635" width="1.85546875" style="48" hidden="1" customWidth="1"/>
    <col min="5636" max="5888" width="0" style="48" hidden="1"/>
    <col min="5889" max="5889" width="50.140625" style="48" hidden="1" customWidth="1"/>
    <col min="5890" max="5890" width="39.42578125" style="48" hidden="1" customWidth="1"/>
    <col min="5891" max="5891" width="1.85546875" style="48" hidden="1" customWidth="1"/>
    <col min="5892" max="6144" width="0" style="48" hidden="1"/>
    <col min="6145" max="6145" width="50.140625" style="48" hidden="1" customWidth="1"/>
    <col min="6146" max="6146" width="39.42578125" style="48" hidden="1" customWidth="1"/>
    <col min="6147" max="6147" width="1.85546875" style="48" hidden="1" customWidth="1"/>
    <col min="6148" max="6400" width="0" style="48" hidden="1"/>
    <col min="6401" max="6401" width="50.140625" style="48" hidden="1" customWidth="1"/>
    <col min="6402" max="6402" width="39.42578125" style="48" hidden="1" customWidth="1"/>
    <col min="6403" max="6403" width="1.85546875" style="48" hidden="1" customWidth="1"/>
    <col min="6404" max="6656" width="0" style="48" hidden="1"/>
    <col min="6657" max="6657" width="50.140625" style="48" hidden="1" customWidth="1"/>
    <col min="6658" max="6658" width="39.42578125" style="48" hidden="1" customWidth="1"/>
    <col min="6659" max="6659" width="1.85546875" style="48" hidden="1" customWidth="1"/>
    <col min="6660" max="6912" width="0" style="48" hidden="1"/>
    <col min="6913" max="6913" width="50.140625" style="48" hidden="1" customWidth="1"/>
    <col min="6914" max="6914" width="39.42578125" style="48" hidden="1" customWidth="1"/>
    <col min="6915" max="6915" width="1.85546875" style="48" hidden="1" customWidth="1"/>
    <col min="6916" max="7168" width="0" style="48" hidden="1"/>
    <col min="7169" max="7169" width="50.140625" style="48" hidden="1" customWidth="1"/>
    <col min="7170" max="7170" width="39.42578125" style="48" hidden="1" customWidth="1"/>
    <col min="7171" max="7171" width="1.85546875" style="48" hidden="1" customWidth="1"/>
    <col min="7172" max="7424" width="0" style="48" hidden="1"/>
    <col min="7425" max="7425" width="50.140625" style="48" hidden="1" customWidth="1"/>
    <col min="7426" max="7426" width="39.42578125" style="48" hidden="1" customWidth="1"/>
    <col min="7427" max="7427" width="1.85546875" style="48" hidden="1" customWidth="1"/>
    <col min="7428" max="7680" width="0" style="48" hidden="1"/>
    <col min="7681" max="7681" width="50.140625" style="48" hidden="1" customWidth="1"/>
    <col min="7682" max="7682" width="39.42578125" style="48" hidden="1" customWidth="1"/>
    <col min="7683" max="7683" width="1.85546875" style="48" hidden="1" customWidth="1"/>
    <col min="7684" max="7936" width="0" style="48" hidden="1"/>
    <col min="7937" max="7937" width="50.140625" style="48" hidden="1" customWidth="1"/>
    <col min="7938" max="7938" width="39.42578125" style="48" hidden="1" customWidth="1"/>
    <col min="7939" max="7939" width="1.85546875" style="48" hidden="1" customWidth="1"/>
    <col min="7940" max="8192" width="0" style="48" hidden="1"/>
    <col min="8193" max="8193" width="50.140625" style="48" hidden="1" customWidth="1"/>
    <col min="8194" max="8194" width="39.42578125" style="48" hidden="1" customWidth="1"/>
    <col min="8195" max="8195" width="1.85546875" style="48" hidden="1" customWidth="1"/>
    <col min="8196" max="8448" width="0" style="48" hidden="1"/>
    <col min="8449" max="8449" width="50.140625" style="48" hidden="1" customWidth="1"/>
    <col min="8450" max="8450" width="39.42578125" style="48" hidden="1" customWidth="1"/>
    <col min="8451" max="8451" width="1.85546875" style="48" hidden="1" customWidth="1"/>
    <col min="8452" max="8704" width="0" style="48" hidden="1"/>
    <col min="8705" max="8705" width="50.140625" style="48" hidden="1" customWidth="1"/>
    <col min="8706" max="8706" width="39.42578125" style="48" hidden="1" customWidth="1"/>
    <col min="8707" max="8707" width="1.85546875" style="48" hidden="1" customWidth="1"/>
    <col min="8708" max="8960" width="0" style="48" hidden="1"/>
    <col min="8961" max="8961" width="50.140625" style="48" hidden="1" customWidth="1"/>
    <col min="8962" max="8962" width="39.42578125" style="48" hidden="1" customWidth="1"/>
    <col min="8963" max="8963" width="1.85546875" style="48" hidden="1" customWidth="1"/>
    <col min="8964" max="9216" width="0" style="48" hidden="1"/>
    <col min="9217" max="9217" width="50.140625" style="48" hidden="1" customWidth="1"/>
    <col min="9218" max="9218" width="39.42578125" style="48" hidden="1" customWidth="1"/>
    <col min="9219" max="9219" width="1.85546875" style="48" hidden="1" customWidth="1"/>
    <col min="9220" max="9472" width="0" style="48" hidden="1"/>
    <col min="9473" max="9473" width="50.140625" style="48" hidden="1" customWidth="1"/>
    <col min="9474" max="9474" width="39.42578125" style="48" hidden="1" customWidth="1"/>
    <col min="9475" max="9475" width="1.85546875" style="48" hidden="1" customWidth="1"/>
    <col min="9476" max="9728" width="0" style="48" hidden="1"/>
    <col min="9729" max="9729" width="50.140625" style="48" hidden="1" customWidth="1"/>
    <col min="9730" max="9730" width="39.42578125" style="48" hidden="1" customWidth="1"/>
    <col min="9731" max="9731" width="1.85546875" style="48" hidden="1" customWidth="1"/>
    <col min="9732" max="9984" width="0" style="48" hidden="1"/>
    <col min="9985" max="9985" width="50.140625" style="48" hidden="1" customWidth="1"/>
    <col min="9986" max="9986" width="39.42578125" style="48" hidden="1" customWidth="1"/>
    <col min="9987" max="9987" width="1.85546875" style="48" hidden="1" customWidth="1"/>
    <col min="9988" max="10240" width="0" style="48" hidden="1"/>
    <col min="10241" max="10241" width="50.140625" style="48" hidden="1" customWidth="1"/>
    <col min="10242" max="10242" width="39.42578125" style="48" hidden="1" customWidth="1"/>
    <col min="10243" max="10243" width="1.85546875" style="48" hidden="1" customWidth="1"/>
    <col min="10244" max="10496" width="0" style="48" hidden="1"/>
    <col min="10497" max="10497" width="50.140625" style="48" hidden="1" customWidth="1"/>
    <col min="10498" max="10498" width="39.42578125" style="48" hidden="1" customWidth="1"/>
    <col min="10499" max="10499" width="1.85546875" style="48" hidden="1" customWidth="1"/>
    <col min="10500" max="10752" width="0" style="48" hidden="1"/>
    <col min="10753" max="10753" width="50.140625" style="48" hidden="1" customWidth="1"/>
    <col min="10754" max="10754" width="39.42578125" style="48" hidden="1" customWidth="1"/>
    <col min="10755" max="10755" width="1.85546875" style="48" hidden="1" customWidth="1"/>
    <col min="10756" max="11008" width="0" style="48" hidden="1"/>
    <col min="11009" max="11009" width="50.140625" style="48" hidden="1" customWidth="1"/>
    <col min="11010" max="11010" width="39.42578125" style="48" hidden="1" customWidth="1"/>
    <col min="11011" max="11011" width="1.85546875" style="48" hidden="1" customWidth="1"/>
    <col min="11012" max="11264" width="0" style="48" hidden="1"/>
    <col min="11265" max="11265" width="50.140625" style="48" hidden="1" customWidth="1"/>
    <col min="11266" max="11266" width="39.42578125" style="48" hidden="1" customWidth="1"/>
    <col min="11267" max="11267" width="1.85546875" style="48" hidden="1" customWidth="1"/>
    <col min="11268" max="11520" width="0" style="48" hidden="1"/>
    <col min="11521" max="11521" width="50.140625" style="48" hidden="1" customWidth="1"/>
    <col min="11522" max="11522" width="39.42578125" style="48" hidden="1" customWidth="1"/>
    <col min="11523" max="11523" width="1.85546875" style="48" hidden="1" customWidth="1"/>
    <col min="11524" max="11776" width="0" style="48" hidden="1"/>
    <col min="11777" max="11777" width="50.140625" style="48" hidden="1" customWidth="1"/>
    <col min="11778" max="11778" width="39.42578125" style="48" hidden="1" customWidth="1"/>
    <col min="11779" max="11779" width="1.85546875" style="48" hidden="1" customWidth="1"/>
    <col min="11780" max="12032" width="0" style="48" hidden="1"/>
    <col min="12033" max="12033" width="50.140625" style="48" hidden="1" customWidth="1"/>
    <col min="12034" max="12034" width="39.42578125" style="48" hidden="1" customWidth="1"/>
    <col min="12035" max="12035" width="1.85546875" style="48" hidden="1" customWidth="1"/>
    <col min="12036" max="12288" width="0" style="48" hidden="1"/>
    <col min="12289" max="12289" width="50.140625" style="48" hidden="1" customWidth="1"/>
    <col min="12290" max="12290" width="39.42578125" style="48" hidden="1" customWidth="1"/>
    <col min="12291" max="12291" width="1.85546875" style="48" hidden="1" customWidth="1"/>
    <col min="12292" max="12544" width="0" style="48" hidden="1"/>
    <col min="12545" max="12545" width="50.140625" style="48" hidden="1" customWidth="1"/>
    <col min="12546" max="12546" width="39.42578125" style="48" hidden="1" customWidth="1"/>
    <col min="12547" max="12547" width="1.85546875" style="48" hidden="1" customWidth="1"/>
    <col min="12548" max="12800" width="0" style="48" hidden="1"/>
    <col min="12801" max="12801" width="50.140625" style="48" hidden="1" customWidth="1"/>
    <col min="12802" max="12802" width="39.42578125" style="48" hidden="1" customWidth="1"/>
    <col min="12803" max="12803" width="1.85546875" style="48" hidden="1" customWidth="1"/>
    <col min="12804" max="13056" width="0" style="48" hidden="1"/>
    <col min="13057" max="13057" width="50.140625" style="48" hidden="1" customWidth="1"/>
    <col min="13058" max="13058" width="39.42578125" style="48" hidden="1" customWidth="1"/>
    <col min="13059" max="13059" width="1.85546875" style="48" hidden="1" customWidth="1"/>
    <col min="13060" max="13312" width="0" style="48" hidden="1"/>
    <col min="13313" max="13313" width="50.140625" style="48" hidden="1" customWidth="1"/>
    <col min="13314" max="13314" width="39.42578125" style="48" hidden="1" customWidth="1"/>
    <col min="13315" max="13315" width="1.85546875" style="48" hidden="1" customWidth="1"/>
    <col min="13316" max="13568" width="0" style="48" hidden="1"/>
    <col min="13569" max="13569" width="50.140625" style="48" hidden="1" customWidth="1"/>
    <col min="13570" max="13570" width="39.42578125" style="48" hidden="1" customWidth="1"/>
    <col min="13571" max="13571" width="1.85546875" style="48" hidden="1" customWidth="1"/>
    <col min="13572" max="13824" width="0" style="48" hidden="1"/>
    <col min="13825" max="13825" width="50.140625" style="48" hidden="1" customWidth="1"/>
    <col min="13826" max="13826" width="39.42578125" style="48" hidden="1" customWidth="1"/>
    <col min="13827" max="13827" width="1.85546875" style="48" hidden="1" customWidth="1"/>
    <col min="13828" max="14080" width="0" style="48" hidden="1"/>
    <col min="14081" max="14081" width="50.140625" style="48" hidden="1" customWidth="1"/>
    <col min="14082" max="14082" width="39.42578125" style="48" hidden="1" customWidth="1"/>
    <col min="14083" max="14083" width="1.85546875" style="48" hidden="1" customWidth="1"/>
    <col min="14084" max="14336" width="0" style="48" hidden="1"/>
    <col min="14337" max="14337" width="50.140625" style="48" hidden="1" customWidth="1"/>
    <col min="14338" max="14338" width="39.42578125" style="48" hidden="1" customWidth="1"/>
    <col min="14339" max="14339" width="1.85546875" style="48" hidden="1" customWidth="1"/>
    <col min="14340" max="14592" width="0" style="48" hidden="1"/>
    <col min="14593" max="14593" width="50.140625" style="48" hidden="1" customWidth="1"/>
    <col min="14594" max="14594" width="39.42578125" style="48" hidden="1" customWidth="1"/>
    <col min="14595" max="14595" width="1.85546875" style="48" hidden="1" customWidth="1"/>
    <col min="14596" max="14848" width="0" style="48" hidden="1"/>
    <col min="14849" max="14849" width="50.140625" style="48" hidden="1" customWidth="1"/>
    <col min="14850" max="14850" width="39.42578125" style="48" hidden="1" customWidth="1"/>
    <col min="14851" max="14851" width="1.85546875" style="48" hidden="1" customWidth="1"/>
    <col min="14852" max="15104" width="0" style="48" hidden="1"/>
    <col min="15105" max="15105" width="50.140625" style="48" hidden="1" customWidth="1"/>
    <col min="15106" max="15106" width="39.42578125" style="48" hidden="1" customWidth="1"/>
    <col min="15107" max="15107" width="1.85546875" style="48" hidden="1" customWidth="1"/>
    <col min="15108" max="15360" width="0" style="48" hidden="1"/>
    <col min="15361" max="15361" width="50.140625" style="48" hidden="1" customWidth="1"/>
    <col min="15362" max="15362" width="39.42578125" style="48" hidden="1" customWidth="1"/>
    <col min="15363" max="15363" width="1.85546875" style="48" hidden="1" customWidth="1"/>
    <col min="15364" max="15616" width="0" style="48" hidden="1"/>
    <col min="15617" max="15617" width="50.140625" style="48" hidden="1" customWidth="1"/>
    <col min="15618" max="15618" width="39.42578125" style="48" hidden="1" customWidth="1"/>
    <col min="15619" max="15619" width="1.85546875" style="48" hidden="1" customWidth="1"/>
    <col min="15620" max="15872" width="0" style="48" hidden="1"/>
    <col min="15873" max="15873" width="50.140625" style="48" hidden="1" customWidth="1"/>
    <col min="15874" max="15874" width="39.42578125" style="48" hidden="1" customWidth="1"/>
    <col min="15875" max="15875" width="1.85546875" style="48" hidden="1" customWidth="1"/>
    <col min="15876" max="16128" width="0" style="48" hidden="1"/>
    <col min="16129" max="16129" width="50.140625" style="48" hidden="1" customWidth="1"/>
    <col min="16130" max="16130" width="39.42578125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71" t="s">
        <v>606</v>
      </c>
      <c r="B1" s="71"/>
    </row>
    <row r="2" spans="1:3" ht="21" x14ac:dyDescent="0.35">
      <c r="A2" s="49"/>
    </row>
    <row r="3" spans="1:3" ht="46.5" customHeight="1" x14ac:dyDescent="0.25">
      <c r="A3" s="78" t="s">
        <v>1159</v>
      </c>
      <c r="B3" s="79"/>
    </row>
    <row r="4" spans="1:3" s="37" customFormat="1" x14ac:dyDescent="0.25">
      <c r="A4" s="54"/>
      <c r="B4" s="15"/>
      <c r="C4" s="26"/>
    </row>
    <row r="5" spans="1:3" s="37" customFormat="1" x14ac:dyDescent="0.25">
      <c r="A5" s="5" t="s">
        <v>1102</v>
      </c>
      <c r="B5" s="15"/>
      <c r="C5" s="26"/>
    </row>
    <row r="6" spans="1:3" s="37" customFormat="1" x14ac:dyDescent="0.25">
      <c r="A6" s="15" t="s">
        <v>579</v>
      </c>
      <c r="B6" s="15" t="s">
        <v>1130</v>
      </c>
      <c r="C6" s="26"/>
    </row>
    <row r="7" spans="1:3" s="37" customFormat="1" x14ac:dyDescent="0.25">
      <c r="A7" s="15" t="s">
        <v>580</v>
      </c>
      <c r="B7" s="15" t="s">
        <v>1103</v>
      </c>
      <c r="C7" s="26"/>
    </row>
    <row r="8" spans="1:3" s="37" customFormat="1" x14ac:dyDescent="0.25">
      <c r="A8" s="15" t="s">
        <v>1150</v>
      </c>
      <c r="B8" s="15" t="s">
        <v>1111</v>
      </c>
      <c r="C8" s="26"/>
    </row>
    <row r="9" spans="1:3" s="37" customFormat="1" x14ac:dyDescent="0.25">
      <c r="A9" s="15" t="s">
        <v>581</v>
      </c>
      <c r="B9" s="15" t="s">
        <v>1131</v>
      </c>
      <c r="C9" s="26"/>
    </row>
    <row r="10" spans="1:3" s="37" customFormat="1" x14ac:dyDescent="0.25">
      <c r="A10" s="15" t="s">
        <v>582</v>
      </c>
      <c r="B10" s="15" t="s">
        <v>1132</v>
      </c>
      <c r="C10" s="26"/>
    </row>
    <row r="11" spans="1:3" s="37" customFormat="1" x14ac:dyDescent="0.25">
      <c r="A11" s="15" t="s">
        <v>583</v>
      </c>
      <c r="B11" s="15" t="s">
        <v>1104</v>
      </c>
      <c r="C11" s="26"/>
    </row>
    <row r="12" spans="1:3" s="37" customFormat="1" x14ac:dyDescent="0.25">
      <c r="A12" s="15" t="s">
        <v>1153</v>
      </c>
      <c r="B12" s="15" t="s">
        <v>1105</v>
      </c>
      <c r="C12" s="26"/>
    </row>
    <row r="13" spans="1:3" s="37" customFormat="1" x14ac:dyDescent="0.25">
      <c r="A13" s="15" t="s">
        <v>584</v>
      </c>
      <c r="B13" s="15" t="s">
        <v>1106</v>
      </c>
      <c r="C13" s="26"/>
    </row>
    <row r="14" spans="1:3" s="37" customFormat="1" x14ac:dyDescent="0.25">
      <c r="A14" s="15" t="s">
        <v>585</v>
      </c>
      <c r="B14" s="15" t="s">
        <v>1133</v>
      </c>
      <c r="C14" s="26"/>
    </row>
    <row r="15" spans="1:3" s="37" customFormat="1" x14ac:dyDescent="0.25">
      <c r="A15" s="15" t="s">
        <v>586</v>
      </c>
      <c r="B15" s="15" t="s">
        <v>1107</v>
      </c>
      <c r="C15" s="26"/>
    </row>
    <row r="16" spans="1:3" s="37" customFormat="1" x14ac:dyDescent="0.25">
      <c r="A16" s="15" t="s">
        <v>589</v>
      </c>
      <c r="B16" s="15" t="s">
        <v>1108</v>
      </c>
      <c r="C16" s="26"/>
    </row>
    <row r="17" spans="1:3" s="37" customFormat="1" x14ac:dyDescent="0.25">
      <c r="A17" s="15" t="s">
        <v>590</v>
      </c>
      <c r="B17" s="15" t="s">
        <v>1160</v>
      </c>
      <c r="C17" s="26"/>
    </row>
    <row r="18" spans="1:3" s="37" customFormat="1" x14ac:dyDescent="0.25">
      <c r="A18" s="15" t="s">
        <v>587</v>
      </c>
      <c r="B18" s="15" t="s">
        <v>1109</v>
      </c>
      <c r="C18" s="26"/>
    </row>
    <row r="19" spans="1:3" s="37" customFormat="1" x14ac:dyDescent="0.25">
      <c r="A19" s="15" t="s">
        <v>588</v>
      </c>
      <c r="B19" s="15" t="s">
        <v>1134</v>
      </c>
      <c r="C19" s="26"/>
    </row>
    <row r="20" spans="1:3" s="37" customFormat="1" x14ac:dyDescent="0.25">
      <c r="A20" s="15" t="s">
        <v>1152</v>
      </c>
      <c r="B20" s="15" t="s">
        <v>1110</v>
      </c>
      <c r="C20" s="26"/>
    </row>
    <row r="21" spans="1:3" s="37" customFormat="1" x14ac:dyDescent="0.25">
      <c r="A21" s="15" t="s">
        <v>591</v>
      </c>
      <c r="B21" s="15" t="s">
        <v>1112</v>
      </c>
      <c r="C21" s="26"/>
    </row>
    <row r="22" spans="1:3" s="37" customFormat="1" x14ac:dyDescent="0.25">
      <c r="A22" s="15" t="s">
        <v>592</v>
      </c>
      <c r="B22" s="15" t="s">
        <v>1107</v>
      </c>
      <c r="C22" s="26"/>
    </row>
    <row r="23" spans="1:3" s="37" customFormat="1" x14ac:dyDescent="0.25">
      <c r="A23" s="15" t="s">
        <v>593</v>
      </c>
      <c r="B23" s="15" t="s">
        <v>1118</v>
      </c>
      <c r="C23" s="26"/>
    </row>
    <row r="24" spans="1:3" s="37" customFormat="1" x14ac:dyDescent="0.25">
      <c r="A24" s="15"/>
      <c r="B24" s="15"/>
      <c r="C24" s="26"/>
    </row>
    <row r="25" spans="1:3" s="37" customFormat="1" x14ac:dyDescent="0.25">
      <c r="A25" s="15"/>
      <c r="B25" s="15"/>
      <c r="C25" s="26"/>
    </row>
    <row r="26" spans="1:3" s="37" customFormat="1" x14ac:dyDescent="0.25">
      <c r="A26" s="5" t="s">
        <v>1113</v>
      </c>
      <c r="B26" s="15"/>
      <c r="C26" s="26"/>
    </row>
    <row r="27" spans="1:3" s="37" customFormat="1" x14ac:dyDescent="0.25">
      <c r="A27" s="15" t="s">
        <v>594</v>
      </c>
      <c r="B27" s="15" t="s">
        <v>1131</v>
      </c>
      <c r="C27" s="26"/>
    </row>
    <row r="28" spans="1:3" s="37" customFormat="1" x14ac:dyDescent="0.25">
      <c r="A28" s="15" t="s">
        <v>595</v>
      </c>
      <c r="B28" s="15" t="s">
        <v>1114</v>
      </c>
      <c r="C28" s="26"/>
    </row>
    <row r="29" spans="1:3" s="37" customFormat="1" x14ac:dyDescent="0.25">
      <c r="A29" s="15" t="s">
        <v>596</v>
      </c>
      <c r="B29" s="15" t="s">
        <v>1114</v>
      </c>
      <c r="C29" s="26"/>
    </row>
    <row r="30" spans="1:3" s="37" customFormat="1" x14ac:dyDescent="0.25">
      <c r="A30" s="15" t="s">
        <v>1161</v>
      </c>
      <c r="B30" s="15" t="s">
        <v>1116</v>
      </c>
      <c r="C30" s="26"/>
    </row>
    <row r="31" spans="1:3" s="37" customFormat="1" x14ac:dyDescent="0.25">
      <c r="A31" s="15" t="s">
        <v>1154</v>
      </c>
      <c r="B31" s="15" t="s">
        <v>1131</v>
      </c>
      <c r="C31" s="26"/>
    </row>
    <row r="32" spans="1:3" s="37" customFormat="1" x14ac:dyDescent="0.25">
      <c r="A32" s="15" t="s">
        <v>601</v>
      </c>
      <c r="B32" s="15" t="s">
        <v>1131</v>
      </c>
      <c r="C32" s="26"/>
    </row>
    <row r="33" spans="1:3" s="37" customFormat="1" x14ac:dyDescent="0.25">
      <c r="A33" s="15" t="s">
        <v>602</v>
      </c>
      <c r="B33" s="15" t="s">
        <v>1131</v>
      </c>
      <c r="C33" s="26"/>
    </row>
    <row r="34" spans="1:3" s="37" customFormat="1" x14ac:dyDescent="0.25">
      <c r="A34" s="15" t="s">
        <v>1155</v>
      </c>
      <c r="B34" s="15" t="s">
        <v>1134</v>
      </c>
      <c r="C34" s="26"/>
    </row>
    <row r="35" spans="1:3" s="37" customFormat="1" x14ac:dyDescent="0.25">
      <c r="A35" s="15" t="s">
        <v>603</v>
      </c>
      <c r="B35" s="15" t="s">
        <v>1134</v>
      </c>
      <c r="C35" s="26"/>
    </row>
    <row r="36" spans="1:3" s="37" customFormat="1" x14ac:dyDescent="0.25">
      <c r="A36" s="15" t="s">
        <v>604</v>
      </c>
      <c r="B36" s="15" t="s">
        <v>1134</v>
      </c>
      <c r="C36" s="26"/>
    </row>
    <row r="37" spans="1:3" s="37" customFormat="1" x14ac:dyDescent="0.25">
      <c r="A37" s="15" t="s">
        <v>605</v>
      </c>
      <c r="B37" s="15" t="s">
        <v>1117</v>
      </c>
      <c r="C37" s="26"/>
    </row>
    <row r="38" spans="1:3" s="37" customFormat="1" x14ac:dyDescent="0.25">
      <c r="A38" s="15" t="s">
        <v>600</v>
      </c>
      <c r="B38" s="15" t="s">
        <v>1108</v>
      </c>
      <c r="C38" s="26"/>
    </row>
    <row r="39" spans="1:3" s="37" customFormat="1" x14ac:dyDescent="0.25">
      <c r="A39" s="15" t="s">
        <v>1148</v>
      </c>
      <c r="B39" s="15" t="s">
        <v>1115</v>
      </c>
      <c r="C39" s="26"/>
    </row>
    <row r="40" spans="1:3" s="37" customFormat="1" x14ac:dyDescent="0.25">
      <c r="A40" s="52"/>
      <c r="B40" s="52"/>
      <c r="C40" s="26"/>
    </row>
    <row r="41" spans="1:3" s="37" customFormat="1" hidden="1" x14ac:dyDescent="0.25">
      <c r="A41" s="52"/>
      <c r="B41" s="52"/>
      <c r="C41" s="26"/>
    </row>
    <row r="42" spans="1:3" s="37" customFormat="1" hidden="1" x14ac:dyDescent="0.25">
      <c r="A42" s="52"/>
      <c r="B42" s="52"/>
      <c r="C42" s="26"/>
    </row>
    <row r="43" spans="1:3" hidden="1" x14ac:dyDescent="0.25">
      <c r="A43" s="52"/>
      <c r="B43" s="52"/>
    </row>
    <row r="44" spans="1:3" hidden="1" x14ac:dyDescent="0.25">
      <c r="A44" s="52"/>
      <c r="B44" s="52"/>
    </row>
    <row r="45" spans="1:3" hidden="1" x14ac:dyDescent="0.25">
      <c r="A45" s="52"/>
      <c r="B45" s="52"/>
    </row>
    <row r="46" spans="1:3" hidden="1" x14ac:dyDescent="0.25">
      <c r="A46" s="52"/>
      <c r="B46" s="52"/>
    </row>
    <row r="47" spans="1:3" hidden="1" x14ac:dyDescent="0.25">
      <c r="A47" s="51"/>
      <c r="B47" s="51"/>
    </row>
    <row r="48" spans="1:3" ht="15.75" hidden="1" x14ac:dyDescent="0.25">
      <c r="A48" s="50"/>
    </row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</sheetData>
  <sheetProtection algorithmName="SHA-512" hashValue="HnnTFa0409di4XDn2+I3UotpFZnpqC26w5zipNw9PD0kvrngYNst55yz/z1HiF60zZ3SpAqpTU4pRZkQR6f7ew==" saltValue="p4Tnq4Y+S5UpsJGgQ5CZxQ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6" orientation="portrait" horizontalDpi="1200" verticalDpi="1200" r:id="rId1"/>
  <headerFooter>
    <oddHeader>&amp;C&amp;G</oddHeader>
  </headerFooter>
  <rowBreaks count="1" manualBreakCount="1">
    <brk id="22" max="1" man="1"/>
  </rowBreaks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1">
    <tabColor theme="4"/>
    <pageSetUpPr fitToPage="1"/>
  </sheetPr>
  <dimension ref="A1:WVK5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69" style="48" customWidth="1"/>
    <col min="2" max="2" width="38.7109375" style="48" customWidth="1"/>
    <col min="3" max="3" width="1.85546875" style="48" customWidth="1"/>
    <col min="4" max="256" width="9.140625" style="48" hidden="1" customWidth="1"/>
    <col min="257" max="257" width="51.140625" style="48" hidden="1" customWidth="1"/>
    <col min="258" max="258" width="43" style="48" hidden="1" customWidth="1"/>
    <col min="259" max="259" width="1.85546875" style="48" hidden="1" customWidth="1"/>
    <col min="260" max="512" width="0" style="48" hidden="1"/>
    <col min="513" max="513" width="51.140625" style="48" hidden="1" customWidth="1"/>
    <col min="514" max="514" width="43" style="48" hidden="1" customWidth="1"/>
    <col min="515" max="515" width="1.85546875" style="48" hidden="1" customWidth="1"/>
    <col min="516" max="768" width="0" style="48" hidden="1"/>
    <col min="769" max="769" width="51.140625" style="48" hidden="1" customWidth="1"/>
    <col min="770" max="770" width="43" style="48" hidden="1" customWidth="1"/>
    <col min="771" max="771" width="1.85546875" style="48" hidden="1" customWidth="1"/>
    <col min="772" max="1024" width="0" style="48" hidden="1"/>
    <col min="1025" max="1025" width="51.140625" style="48" hidden="1" customWidth="1"/>
    <col min="1026" max="1026" width="43" style="48" hidden="1" customWidth="1"/>
    <col min="1027" max="1027" width="1.85546875" style="48" hidden="1" customWidth="1"/>
    <col min="1028" max="1280" width="0" style="48" hidden="1"/>
    <col min="1281" max="1281" width="51.140625" style="48" hidden="1" customWidth="1"/>
    <col min="1282" max="1282" width="43" style="48" hidden="1" customWidth="1"/>
    <col min="1283" max="1283" width="1.85546875" style="48" hidden="1" customWidth="1"/>
    <col min="1284" max="1536" width="0" style="48" hidden="1"/>
    <col min="1537" max="1537" width="51.140625" style="48" hidden="1" customWidth="1"/>
    <col min="1538" max="1538" width="43" style="48" hidden="1" customWidth="1"/>
    <col min="1539" max="1539" width="1.85546875" style="48" hidden="1" customWidth="1"/>
    <col min="1540" max="1792" width="0" style="48" hidden="1"/>
    <col min="1793" max="1793" width="51.140625" style="48" hidden="1" customWidth="1"/>
    <col min="1794" max="1794" width="43" style="48" hidden="1" customWidth="1"/>
    <col min="1795" max="1795" width="1.85546875" style="48" hidden="1" customWidth="1"/>
    <col min="1796" max="2048" width="0" style="48" hidden="1"/>
    <col min="2049" max="2049" width="51.140625" style="48" hidden="1" customWidth="1"/>
    <col min="2050" max="2050" width="43" style="48" hidden="1" customWidth="1"/>
    <col min="2051" max="2051" width="1.85546875" style="48" hidden="1" customWidth="1"/>
    <col min="2052" max="2304" width="0" style="48" hidden="1"/>
    <col min="2305" max="2305" width="51.140625" style="48" hidden="1" customWidth="1"/>
    <col min="2306" max="2306" width="43" style="48" hidden="1" customWidth="1"/>
    <col min="2307" max="2307" width="1.85546875" style="48" hidden="1" customWidth="1"/>
    <col min="2308" max="2560" width="0" style="48" hidden="1"/>
    <col min="2561" max="2561" width="51.140625" style="48" hidden="1" customWidth="1"/>
    <col min="2562" max="2562" width="43" style="48" hidden="1" customWidth="1"/>
    <col min="2563" max="2563" width="1.85546875" style="48" hidden="1" customWidth="1"/>
    <col min="2564" max="2816" width="0" style="48" hidden="1"/>
    <col min="2817" max="2817" width="51.140625" style="48" hidden="1" customWidth="1"/>
    <col min="2818" max="2818" width="43" style="48" hidden="1" customWidth="1"/>
    <col min="2819" max="2819" width="1.85546875" style="48" hidden="1" customWidth="1"/>
    <col min="2820" max="3072" width="0" style="48" hidden="1"/>
    <col min="3073" max="3073" width="51.140625" style="48" hidden="1" customWidth="1"/>
    <col min="3074" max="3074" width="43" style="48" hidden="1" customWidth="1"/>
    <col min="3075" max="3075" width="1.85546875" style="48" hidden="1" customWidth="1"/>
    <col min="3076" max="3328" width="0" style="48" hidden="1"/>
    <col min="3329" max="3329" width="51.140625" style="48" hidden="1" customWidth="1"/>
    <col min="3330" max="3330" width="43" style="48" hidden="1" customWidth="1"/>
    <col min="3331" max="3331" width="1.85546875" style="48" hidden="1" customWidth="1"/>
    <col min="3332" max="3584" width="0" style="48" hidden="1"/>
    <col min="3585" max="3585" width="51.140625" style="48" hidden="1" customWidth="1"/>
    <col min="3586" max="3586" width="43" style="48" hidden="1" customWidth="1"/>
    <col min="3587" max="3587" width="1.85546875" style="48" hidden="1" customWidth="1"/>
    <col min="3588" max="3840" width="0" style="48" hidden="1"/>
    <col min="3841" max="3841" width="51.140625" style="48" hidden="1" customWidth="1"/>
    <col min="3842" max="3842" width="43" style="48" hidden="1" customWidth="1"/>
    <col min="3843" max="3843" width="1.85546875" style="48" hidden="1" customWidth="1"/>
    <col min="3844" max="4096" width="0" style="48" hidden="1"/>
    <col min="4097" max="4097" width="51.140625" style="48" hidden="1" customWidth="1"/>
    <col min="4098" max="4098" width="43" style="48" hidden="1" customWidth="1"/>
    <col min="4099" max="4099" width="1.85546875" style="48" hidden="1" customWidth="1"/>
    <col min="4100" max="4352" width="0" style="48" hidden="1"/>
    <col min="4353" max="4353" width="51.140625" style="48" hidden="1" customWidth="1"/>
    <col min="4354" max="4354" width="43" style="48" hidden="1" customWidth="1"/>
    <col min="4355" max="4355" width="1.85546875" style="48" hidden="1" customWidth="1"/>
    <col min="4356" max="4608" width="0" style="48" hidden="1"/>
    <col min="4609" max="4609" width="51.140625" style="48" hidden="1" customWidth="1"/>
    <col min="4610" max="4610" width="43" style="48" hidden="1" customWidth="1"/>
    <col min="4611" max="4611" width="1.85546875" style="48" hidden="1" customWidth="1"/>
    <col min="4612" max="4864" width="0" style="48" hidden="1"/>
    <col min="4865" max="4865" width="51.140625" style="48" hidden="1" customWidth="1"/>
    <col min="4866" max="4866" width="43" style="48" hidden="1" customWidth="1"/>
    <col min="4867" max="4867" width="1.85546875" style="48" hidden="1" customWidth="1"/>
    <col min="4868" max="5120" width="0" style="48" hidden="1"/>
    <col min="5121" max="5121" width="51.140625" style="48" hidden="1" customWidth="1"/>
    <col min="5122" max="5122" width="43" style="48" hidden="1" customWidth="1"/>
    <col min="5123" max="5123" width="1.85546875" style="48" hidden="1" customWidth="1"/>
    <col min="5124" max="5376" width="0" style="48" hidden="1"/>
    <col min="5377" max="5377" width="51.140625" style="48" hidden="1" customWidth="1"/>
    <col min="5378" max="5378" width="43" style="48" hidden="1" customWidth="1"/>
    <col min="5379" max="5379" width="1.85546875" style="48" hidden="1" customWidth="1"/>
    <col min="5380" max="5632" width="0" style="48" hidden="1"/>
    <col min="5633" max="5633" width="51.140625" style="48" hidden="1" customWidth="1"/>
    <col min="5634" max="5634" width="43" style="48" hidden="1" customWidth="1"/>
    <col min="5635" max="5635" width="1.85546875" style="48" hidden="1" customWidth="1"/>
    <col min="5636" max="5888" width="0" style="48" hidden="1"/>
    <col min="5889" max="5889" width="51.140625" style="48" hidden="1" customWidth="1"/>
    <col min="5890" max="5890" width="43" style="48" hidden="1" customWidth="1"/>
    <col min="5891" max="5891" width="1.85546875" style="48" hidden="1" customWidth="1"/>
    <col min="5892" max="6144" width="0" style="48" hidden="1"/>
    <col min="6145" max="6145" width="51.140625" style="48" hidden="1" customWidth="1"/>
    <col min="6146" max="6146" width="43" style="48" hidden="1" customWidth="1"/>
    <col min="6147" max="6147" width="1.85546875" style="48" hidden="1" customWidth="1"/>
    <col min="6148" max="6400" width="0" style="48" hidden="1"/>
    <col min="6401" max="6401" width="51.140625" style="48" hidden="1" customWidth="1"/>
    <col min="6402" max="6402" width="43" style="48" hidden="1" customWidth="1"/>
    <col min="6403" max="6403" width="1.85546875" style="48" hidden="1" customWidth="1"/>
    <col min="6404" max="6656" width="0" style="48" hidden="1"/>
    <col min="6657" max="6657" width="51.140625" style="48" hidden="1" customWidth="1"/>
    <col min="6658" max="6658" width="43" style="48" hidden="1" customWidth="1"/>
    <col min="6659" max="6659" width="1.85546875" style="48" hidden="1" customWidth="1"/>
    <col min="6660" max="6912" width="0" style="48" hidden="1"/>
    <col min="6913" max="6913" width="51.140625" style="48" hidden="1" customWidth="1"/>
    <col min="6914" max="6914" width="43" style="48" hidden="1" customWidth="1"/>
    <col min="6915" max="6915" width="1.85546875" style="48" hidden="1" customWidth="1"/>
    <col min="6916" max="7168" width="0" style="48" hidden="1"/>
    <col min="7169" max="7169" width="51.140625" style="48" hidden="1" customWidth="1"/>
    <col min="7170" max="7170" width="43" style="48" hidden="1" customWidth="1"/>
    <col min="7171" max="7171" width="1.85546875" style="48" hidden="1" customWidth="1"/>
    <col min="7172" max="7424" width="0" style="48" hidden="1"/>
    <col min="7425" max="7425" width="51.140625" style="48" hidden="1" customWidth="1"/>
    <col min="7426" max="7426" width="43" style="48" hidden="1" customWidth="1"/>
    <col min="7427" max="7427" width="1.85546875" style="48" hidden="1" customWidth="1"/>
    <col min="7428" max="7680" width="0" style="48" hidden="1"/>
    <col min="7681" max="7681" width="51.140625" style="48" hidden="1" customWidth="1"/>
    <col min="7682" max="7682" width="43" style="48" hidden="1" customWidth="1"/>
    <col min="7683" max="7683" width="1.85546875" style="48" hidden="1" customWidth="1"/>
    <col min="7684" max="7936" width="0" style="48" hidden="1"/>
    <col min="7937" max="7937" width="51.140625" style="48" hidden="1" customWidth="1"/>
    <col min="7938" max="7938" width="43" style="48" hidden="1" customWidth="1"/>
    <col min="7939" max="7939" width="1.85546875" style="48" hidden="1" customWidth="1"/>
    <col min="7940" max="8192" width="0" style="48" hidden="1"/>
    <col min="8193" max="8193" width="51.140625" style="48" hidden="1" customWidth="1"/>
    <col min="8194" max="8194" width="43" style="48" hidden="1" customWidth="1"/>
    <col min="8195" max="8195" width="1.85546875" style="48" hidden="1" customWidth="1"/>
    <col min="8196" max="8448" width="0" style="48" hidden="1"/>
    <col min="8449" max="8449" width="51.140625" style="48" hidden="1" customWidth="1"/>
    <col min="8450" max="8450" width="43" style="48" hidden="1" customWidth="1"/>
    <col min="8451" max="8451" width="1.85546875" style="48" hidden="1" customWidth="1"/>
    <col min="8452" max="8704" width="0" style="48" hidden="1"/>
    <col min="8705" max="8705" width="51.140625" style="48" hidden="1" customWidth="1"/>
    <col min="8706" max="8706" width="43" style="48" hidden="1" customWidth="1"/>
    <col min="8707" max="8707" width="1.85546875" style="48" hidden="1" customWidth="1"/>
    <col min="8708" max="8960" width="0" style="48" hidden="1"/>
    <col min="8961" max="8961" width="51.140625" style="48" hidden="1" customWidth="1"/>
    <col min="8962" max="8962" width="43" style="48" hidden="1" customWidth="1"/>
    <col min="8963" max="8963" width="1.85546875" style="48" hidden="1" customWidth="1"/>
    <col min="8964" max="9216" width="0" style="48" hidden="1"/>
    <col min="9217" max="9217" width="51.140625" style="48" hidden="1" customWidth="1"/>
    <col min="9218" max="9218" width="43" style="48" hidden="1" customWidth="1"/>
    <col min="9219" max="9219" width="1.85546875" style="48" hidden="1" customWidth="1"/>
    <col min="9220" max="9472" width="0" style="48" hidden="1"/>
    <col min="9473" max="9473" width="51.140625" style="48" hidden="1" customWidth="1"/>
    <col min="9474" max="9474" width="43" style="48" hidden="1" customWidth="1"/>
    <col min="9475" max="9475" width="1.85546875" style="48" hidden="1" customWidth="1"/>
    <col min="9476" max="9728" width="0" style="48" hidden="1"/>
    <col min="9729" max="9729" width="51.140625" style="48" hidden="1" customWidth="1"/>
    <col min="9730" max="9730" width="43" style="48" hidden="1" customWidth="1"/>
    <col min="9731" max="9731" width="1.85546875" style="48" hidden="1" customWidth="1"/>
    <col min="9732" max="9984" width="0" style="48" hidden="1"/>
    <col min="9985" max="9985" width="51.140625" style="48" hidden="1" customWidth="1"/>
    <col min="9986" max="9986" width="43" style="48" hidden="1" customWidth="1"/>
    <col min="9987" max="9987" width="1.85546875" style="48" hidden="1" customWidth="1"/>
    <col min="9988" max="10240" width="0" style="48" hidden="1"/>
    <col min="10241" max="10241" width="51.140625" style="48" hidden="1" customWidth="1"/>
    <col min="10242" max="10242" width="43" style="48" hidden="1" customWidth="1"/>
    <col min="10243" max="10243" width="1.85546875" style="48" hidden="1" customWidth="1"/>
    <col min="10244" max="10496" width="0" style="48" hidden="1"/>
    <col min="10497" max="10497" width="51.140625" style="48" hidden="1" customWidth="1"/>
    <col min="10498" max="10498" width="43" style="48" hidden="1" customWidth="1"/>
    <col min="10499" max="10499" width="1.85546875" style="48" hidden="1" customWidth="1"/>
    <col min="10500" max="10752" width="0" style="48" hidden="1"/>
    <col min="10753" max="10753" width="51.140625" style="48" hidden="1" customWidth="1"/>
    <col min="10754" max="10754" width="43" style="48" hidden="1" customWidth="1"/>
    <col min="10755" max="10755" width="1.85546875" style="48" hidden="1" customWidth="1"/>
    <col min="10756" max="11008" width="0" style="48" hidden="1"/>
    <col min="11009" max="11009" width="51.140625" style="48" hidden="1" customWidth="1"/>
    <col min="11010" max="11010" width="43" style="48" hidden="1" customWidth="1"/>
    <col min="11011" max="11011" width="1.85546875" style="48" hidden="1" customWidth="1"/>
    <col min="11012" max="11264" width="0" style="48" hidden="1"/>
    <col min="11265" max="11265" width="51.140625" style="48" hidden="1" customWidth="1"/>
    <col min="11266" max="11266" width="43" style="48" hidden="1" customWidth="1"/>
    <col min="11267" max="11267" width="1.85546875" style="48" hidden="1" customWidth="1"/>
    <col min="11268" max="11520" width="0" style="48" hidden="1"/>
    <col min="11521" max="11521" width="51.140625" style="48" hidden="1" customWidth="1"/>
    <col min="11522" max="11522" width="43" style="48" hidden="1" customWidth="1"/>
    <col min="11523" max="11523" width="1.85546875" style="48" hidden="1" customWidth="1"/>
    <col min="11524" max="11776" width="0" style="48" hidden="1"/>
    <col min="11777" max="11777" width="51.140625" style="48" hidden="1" customWidth="1"/>
    <col min="11778" max="11778" width="43" style="48" hidden="1" customWidth="1"/>
    <col min="11779" max="11779" width="1.85546875" style="48" hidden="1" customWidth="1"/>
    <col min="11780" max="12032" width="0" style="48" hidden="1"/>
    <col min="12033" max="12033" width="51.140625" style="48" hidden="1" customWidth="1"/>
    <col min="12034" max="12034" width="43" style="48" hidden="1" customWidth="1"/>
    <col min="12035" max="12035" width="1.85546875" style="48" hidden="1" customWidth="1"/>
    <col min="12036" max="12288" width="0" style="48" hidden="1"/>
    <col min="12289" max="12289" width="51.140625" style="48" hidden="1" customWidth="1"/>
    <col min="12290" max="12290" width="43" style="48" hidden="1" customWidth="1"/>
    <col min="12291" max="12291" width="1.85546875" style="48" hidden="1" customWidth="1"/>
    <col min="12292" max="12544" width="0" style="48" hidden="1"/>
    <col min="12545" max="12545" width="51.140625" style="48" hidden="1" customWidth="1"/>
    <col min="12546" max="12546" width="43" style="48" hidden="1" customWidth="1"/>
    <col min="12547" max="12547" width="1.85546875" style="48" hidden="1" customWidth="1"/>
    <col min="12548" max="12800" width="0" style="48" hidden="1"/>
    <col min="12801" max="12801" width="51.140625" style="48" hidden="1" customWidth="1"/>
    <col min="12802" max="12802" width="43" style="48" hidden="1" customWidth="1"/>
    <col min="12803" max="12803" width="1.85546875" style="48" hidden="1" customWidth="1"/>
    <col min="12804" max="13056" width="0" style="48" hidden="1"/>
    <col min="13057" max="13057" width="51.140625" style="48" hidden="1" customWidth="1"/>
    <col min="13058" max="13058" width="43" style="48" hidden="1" customWidth="1"/>
    <col min="13059" max="13059" width="1.85546875" style="48" hidden="1" customWidth="1"/>
    <col min="13060" max="13312" width="0" style="48" hidden="1"/>
    <col min="13313" max="13313" width="51.140625" style="48" hidden="1" customWidth="1"/>
    <col min="13314" max="13314" width="43" style="48" hidden="1" customWidth="1"/>
    <col min="13315" max="13315" width="1.85546875" style="48" hidden="1" customWidth="1"/>
    <col min="13316" max="13568" width="0" style="48" hidden="1"/>
    <col min="13569" max="13569" width="51.140625" style="48" hidden="1" customWidth="1"/>
    <col min="13570" max="13570" width="43" style="48" hidden="1" customWidth="1"/>
    <col min="13571" max="13571" width="1.85546875" style="48" hidden="1" customWidth="1"/>
    <col min="13572" max="13824" width="0" style="48" hidden="1"/>
    <col min="13825" max="13825" width="51.140625" style="48" hidden="1" customWidth="1"/>
    <col min="13826" max="13826" width="43" style="48" hidden="1" customWidth="1"/>
    <col min="13827" max="13827" width="1.85546875" style="48" hidden="1" customWidth="1"/>
    <col min="13828" max="14080" width="0" style="48" hidden="1"/>
    <col min="14081" max="14081" width="51.140625" style="48" hidden="1" customWidth="1"/>
    <col min="14082" max="14082" width="43" style="48" hidden="1" customWidth="1"/>
    <col min="14083" max="14083" width="1.85546875" style="48" hidden="1" customWidth="1"/>
    <col min="14084" max="14336" width="0" style="48" hidden="1"/>
    <col min="14337" max="14337" width="51.140625" style="48" hidden="1" customWidth="1"/>
    <col min="14338" max="14338" width="43" style="48" hidden="1" customWidth="1"/>
    <col min="14339" max="14339" width="1.85546875" style="48" hidden="1" customWidth="1"/>
    <col min="14340" max="14592" width="0" style="48" hidden="1"/>
    <col min="14593" max="14593" width="51.140625" style="48" hidden="1" customWidth="1"/>
    <col min="14594" max="14594" width="43" style="48" hidden="1" customWidth="1"/>
    <col min="14595" max="14595" width="1.85546875" style="48" hidden="1" customWidth="1"/>
    <col min="14596" max="14848" width="0" style="48" hidden="1"/>
    <col min="14849" max="14849" width="51.140625" style="48" hidden="1" customWidth="1"/>
    <col min="14850" max="14850" width="43" style="48" hidden="1" customWidth="1"/>
    <col min="14851" max="14851" width="1.85546875" style="48" hidden="1" customWidth="1"/>
    <col min="14852" max="15104" width="0" style="48" hidden="1"/>
    <col min="15105" max="15105" width="51.140625" style="48" hidden="1" customWidth="1"/>
    <col min="15106" max="15106" width="43" style="48" hidden="1" customWidth="1"/>
    <col min="15107" max="15107" width="1.85546875" style="48" hidden="1" customWidth="1"/>
    <col min="15108" max="15360" width="0" style="48" hidden="1"/>
    <col min="15361" max="15361" width="51.140625" style="48" hidden="1" customWidth="1"/>
    <col min="15362" max="15362" width="43" style="48" hidden="1" customWidth="1"/>
    <col min="15363" max="15363" width="1.85546875" style="48" hidden="1" customWidth="1"/>
    <col min="15364" max="15616" width="0" style="48" hidden="1"/>
    <col min="15617" max="15617" width="51.140625" style="48" hidden="1" customWidth="1"/>
    <col min="15618" max="15618" width="43" style="48" hidden="1" customWidth="1"/>
    <col min="15619" max="15619" width="1.85546875" style="48" hidden="1" customWidth="1"/>
    <col min="15620" max="15872" width="0" style="48" hidden="1"/>
    <col min="15873" max="15873" width="51.140625" style="48" hidden="1" customWidth="1"/>
    <col min="15874" max="15874" width="43" style="48" hidden="1" customWidth="1"/>
    <col min="15875" max="15875" width="1.85546875" style="48" hidden="1" customWidth="1"/>
    <col min="15876" max="16128" width="0" style="48" hidden="1"/>
    <col min="16129" max="16129" width="51.140625" style="48" hidden="1" customWidth="1"/>
    <col min="16130" max="16130" width="43" style="48" hidden="1" customWidth="1"/>
    <col min="16131" max="16131" width="1.85546875" style="48" hidden="1" customWidth="1"/>
    <col min="16132" max="16384" width="0" style="48" hidden="1"/>
  </cols>
  <sheetData>
    <row r="1" spans="1:3" x14ac:dyDescent="0.25">
      <c r="A1" s="71" t="s">
        <v>606</v>
      </c>
      <c r="B1" s="71"/>
    </row>
    <row r="2" spans="1:3" ht="21" x14ac:dyDescent="0.35">
      <c r="A2" s="49"/>
    </row>
    <row r="3" spans="1:3" ht="49.5" customHeight="1" x14ac:dyDescent="0.25">
      <c r="A3" s="78" t="s">
        <v>1162</v>
      </c>
      <c r="B3" s="79"/>
    </row>
    <row r="4" spans="1:3" x14ac:dyDescent="0.25">
      <c r="A4" s="55"/>
      <c r="B4" s="55"/>
    </row>
    <row r="5" spans="1:3" s="37" customFormat="1" x14ac:dyDescent="0.25">
      <c r="A5" s="55" t="s">
        <v>1119</v>
      </c>
      <c r="B5" s="55" t="s">
        <v>1118</v>
      </c>
      <c r="C5" s="26"/>
    </row>
    <row r="6" spans="1:3" s="37" customFormat="1" x14ac:dyDescent="0.25">
      <c r="A6" s="55" t="s">
        <v>1137</v>
      </c>
      <c r="B6" s="55" t="s">
        <v>1142</v>
      </c>
      <c r="C6" s="26"/>
    </row>
    <row r="7" spans="1:3" s="37" customFormat="1" x14ac:dyDescent="0.25">
      <c r="A7" s="55" t="s">
        <v>1138</v>
      </c>
      <c r="B7" s="55" t="s">
        <v>1131</v>
      </c>
      <c r="C7" s="26"/>
    </row>
    <row r="8" spans="1:3" s="37" customFormat="1" x14ac:dyDescent="0.25">
      <c r="A8" s="55" t="s">
        <v>1120</v>
      </c>
      <c r="B8" s="55" t="s">
        <v>1118</v>
      </c>
      <c r="C8" s="26"/>
    </row>
    <row r="9" spans="1:3" s="37" customFormat="1" x14ac:dyDescent="0.25">
      <c r="A9" s="55" t="s">
        <v>1139</v>
      </c>
      <c r="B9" s="55" t="s">
        <v>1131</v>
      </c>
      <c r="C9" s="26"/>
    </row>
    <row r="10" spans="1:3" s="37" customFormat="1" x14ac:dyDescent="0.25">
      <c r="A10" s="55" t="s">
        <v>1121</v>
      </c>
      <c r="B10" s="55" t="s">
        <v>1131</v>
      </c>
      <c r="C10" s="26"/>
    </row>
    <row r="11" spans="1:3" s="37" customFormat="1" x14ac:dyDescent="0.25">
      <c r="A11" s="55" t="s">
        <v>1122</v>
      </c>
      <c r="B11" s="55" t="s">
        <v>1131</v>
      </c>
      <c r="C11" s="26"/>
    </row>
    <row r="12" spans="1:3" s="37" customFormat="1" x14ac:dyDescent="0.25">
      <c r="A12" s="55" t="s">
        <v>1123</v>
      </c>
      <c r="B12" s="55" t="s">
        <v>1118</v>
      </c>
      <c r="C12" s="26"/>
    </row>
    <row r="13" spans="1:3" s="37" customFormat="1" x14ac:dyDescent="0.25">
      <c r="A13" s="55" t="s">
        <v>1140</v>
      </c>
      <c r="B13" s="55" t="s">
        <v>1143</v>
      </c>
      <c r="C13" s="26"/>
    </row>
    <row r="14" spans="1:3" s="37" customFormat="1" ht="25.5" x14ac:dyDescent="0.25">
      <c r="A14" s="55" t="s">
        <v>1124</v>
      </c>
      <c r="B14" s="55" t="s">
        <v>1131</v>
      </c>
      <c r="C14" s="26"/>
    </row>
    <row r="15" spans="1:3" s="37" customFormat="1" x14ac:dyDescent="0.25">
      <c r="A15" s="55" t="s">
        <v>1125</v>
      </c>
      <c r="B15" s="55" t="s">
        <v>1131</v>
      </c>
      <c r="C15" s="26"/>
    </row>
    <row r="16" spans="1:3" s="37" customFormat="1" ht="25.5" x14ac:dyDescent="0.25">
      <c r="A16" s="55" t="s">
        <v>1156</v>
      </c>
      <c r="B16" s="55" t="s">
        <v>1131</v>
      </c>
      <c r="C16" s="26"/>
    </row>
    <row r="17" spans="1:3" s="37" customFormat="1" ht="25.5" x14ac:dyDescent="0.25">
      <c r="A17" s="55" t="s">
        <v>1157</v>
      </c>
      <c r="B17" s="55" t="s">
        <v>1131</v>
      </c>
      <c r="C17" s="26"/>
    </row>
    <row r="18" spans="1:3" s="37" customFormat="1" x14ac:dyDescent="0.25">
      <c r="A18" s="55" t="s">
        <v>1126</v>
      </c>
      <c r="B18" s="55" t="s">
        <v>1132</v>
      </c>
      <c r="C18" s="26"/>
    </row>
    <row r="19" spans="1:3" s="37" customFormat="1" x14ac:dyDescent="0.25">
      <c r="A19" s="55" t="s">
        <v>1141</v>
      </c>
      <c r="B19" s="55" t="s">
        <v>1127</v>
      </c>
      <c r="C19" s="26"/>
    </row>
    <row r="20" spans="1:3" s="37" customFormat="1" x14ac:dyDescent="0.25">
      <c r="A20" s="55" t="s">
        <v>1128</v>
      </c>
      <c r="B20" s="55" t="s">
        <v>1127</v>
      </c>
      <c r="C20" s="26"/>
    </row>
    <row r="21" spans="1:3" s="37" customFormat="1" x14ac:dyDescent="0.25">
      <c r="A21" s="55" t="s">
        <v>1158</v>
      </c>
      <c r="B21" s="55" t="s">
        <v>1129</v>
      </c>
      <c r="C21" s="26"/>
    </row>
    <row r="22" spans="1:3" s="37" customFormat="1" x14ac:dyDescent="0.25">
      <c r="A22" s="53"/>
      <c r="B22" s="53"/>
      <c r="C22" s="26"/>
    </row>
    <row r="23" spans="1:3" s="37" customFormat="1" hidden="1" x14ac:dyDescent="0.25">
      <c r="A23" s="53"/>
      <c r="B23" s="53"/>
      <c r="C23" s="26"/>
    </row>
    <row r="24" spans="1:3" s="37" customFormat="1" hidden="1" x14ac:dyDescent="0.25">
      <c r="A24" s="26"/>
      <c r="B24" s="26"/>
      <c r="C24" s="26"/>
    </row>
    <row r="25" spans="1:3" hidden="1" x14ac:dyDescent="0.25">
      <c r="A25" s="52"/>
      <c r="B25" s="52"/>
    </row>
    <row r="26" spans="1:3" hidden="1" x14ac:dyDescent="0.25">
      <c r="A26" s="52"/>
      <c r="B26" s="52"/>
    </row>
    <row r="27" spans="1:3" hidden="1" x14ac:dyDescent="0.25">
      <c r="A27" s="52"/>
      <c r="B27" s="52"/>
    </row>
    <row r="28" spans="1:3" hidden="1" x14ac:dyDescent="0.25">
      <c r="A28" s="52"/>
      <c r="B28" s="52"/>
    </row>
    <row r="29" spans="1:3" hidden="1" x14ac:dyDescent="0.25">
      <c r="A29" s="52"/>
      <c r="B29" s="52"/>
    </row>
    <row r="30" spans="1:3" hidden="1" x14ac:dyDescent="0.25">
      <c r="A30" s="52"/>
      <c r="B30" s="52"/>
    </row>
    <row r="31" spans="1:3" hidden="1" x14ac:dyDescent="0.25">
      <c r="A31" s="52"/>
      <c r="B31" s="52"/>
    </row>
    <row r="32" spans="1:3" hidden="1" x14ac:dyDescent="0.25">
      <c r="A32" s="52"/>
      <c r="B32" s="52"/>
    </row>
    <row r="33" spans="1:2" hidden="1" x14ac:dyDescent="0.25">
      <c r="A33" s="52"/>
      <c r="B33" s="52"/>
    </row>
    <row r="34" spans="1:2" hidden="1" x14ac:dyDescent="0.25">
      <c r="A34" s="52"/>
      <c r="B34" s="52"/>
    </row>
    <row r="35" spans="1:2" hidden="1" x14ac:dyDescent="0.25">
      <c r="A35" s="52"/>
      <c r="B35" s="52"/>
    </row>
    <row r="36" spans="1:2" hidden="1" x14ac:dyDescent="0.25">
      <c r="A36" s="52"/>
      <c r="B36" s="52"/>
    </row>
    <row r="37" spans="1:2" ht="15.75" hidden="1" x14ac:dyDescent="0.25">
      <c r="A37" s="50"/>
    </row>
    <row r="38" spans="1:2" hidden="1" x14ac:dyDescent="0.25"/>
    <row r="39" spans="1:2" hidden="1" x14ac:dyDescent="0.25"/>
    <row r="40" spans="1:2" hidden="1" x14ac:dyDescent="0.25"/>
    <row r="41" spans="1:2" hidden="1" x14ac:dyDescent="0.25"/>
    <row r="42" spans="1:2" hidden="1" x14ac:dyDescent="0.25"/>
    <row r="43" spans="1:2" hidden="1" x14ac:dyDescent="0.25"/>
    <row r="44" spans="1:2" hidden="1" x14ac:dyDescent="0.25"/>
    <row r="45" spans="1:2" hidden="1" x14ac:dyDescent="0.25"/>
    <row r="46" spans="1:2" hidden="1" x14ac:dyDescent="0.25"/>
    <row r="47" spans="1:2" hidden="1" x14ac:dyDescent="0.25"/>
    <row r="48" spans="1:2" hidden="1" x14ac:dyDescent="0.25"/>
    <row r="49" hidden="1" x14ac:dyDescent="0.25"/>
    <row r="50" hidden="1" x14ac:dyDescent="0.25"/>
  </sheetData>
  <sheetProtection algorithmName="SHA-512" hashValue="c2+8a3mHscvEex/0FHwt4bWpTLe1By8hQA69hRvenCzDQWnbyRQMBjaWZVCHJOgGOtNlp+NJUDDTChDSWtiY/A==" saltValue="0D7pDiWL0mm3bb5+ofJRlQ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1.3779527559055118" bottom="0.74803149606299213" header="0.31496062992125984" footer="0.31496062992125984"/>
  <pageSetup paperSize="9" scale="82" fitToHeight="0" orientation="portrait" horizontalDpi="1200" verticalDpi="1200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2">
    <tabColor theme="2"/>
    <pageSetUpPr fitToPage="1"/>
  </sheetPr>
  <dimension ref="A1:C66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84.140625" bestFit="1" customWidth="1"/>
    <col min="2" max="2" width="12.42578125" customWidth="1"/>
    <col min="3" max="3" width="9.140625" customWidth="1"/>
    <col min="4" max="16384" width="9.140625" hidden="1"/>
  </cols>
  <sheetData>
    <row r="1" spans="1:2" x14ac:dyDescent="0.25">
      <c r="A1" s="71" t="s">
        <v>606</v>
      </c>
      <c r="B1" s="71"/>
    </row>
    <row r="2" spans="1:2" x14ac:dyDescent="0.25"/>
    <row r="3" spans="1:2" ht="31.5" customHeight="1" x14ac:dyDescent="0.25">
      <c r="A3" s="78" t="s">
        <v>1100</v>
      </c>
      <c r="B3" s="79"/>
    </row>
    <row r="4" spans="1:2" x14ac:dyDescent="0.25">
      <c r="A4" s="55"/>
      <c r="B4" s="55"/>
    </row>
    <row r="5" spans="1:2" x14ac:dyDescent="0.25">
      <c r="A5" s="54" t="s">
        <v>1102</v>
      </c>
      <c r="B5" s="58" t="s">
        <v>1146</v>
      </c>
    </row>
    <row r="6" spans="1:2" x14ac:dyDescent="0.25">
      <c r="A6" s="55"/>
      <c r="B6" s="55"/>
    </row>
    <row r="7" spans="1:2" x14ac:dyDescent="0.25">
      <c r="A7" s="55" t="s">
        <v>579</v>
      </c>
      <c r="B7" s="56">
        <v>18530899</v>
      </c>
    </row>
    <row r="8" spans="1:2" x14ac:dyDescent="0.25">
      <c r="A8" s="55" t="s">
        <v>580</v>
      </c>
      <c r="B8" s="56">
        <v>24256146</v>
      </c>
    </row>
    <row r="9" spans="1:2" x14ac:dyDescent="0.25">
      <c r="A9" s="55" t="s">
        <v>1150</v>
      </c>
      <c r="B9" s="56">
        <v>16420018</v>
      </c>
    </row>
    <row r="10" spans="1:2" x14ac:dyDescent="0.25">
      <c r="A10" s="55" t="s">
        <v>581</v>
      </c>
      <c r="B10" s="56">
        <v>16603104</v>
      </c>
    </row>
    <row r="11" spans="1:2" x14ac:dyDescent="0.25">
      <c r="A11" s="55" t="s">
        <v>582</v>
      </c>
      <c r="B11" s="56">
        <v>64145711</v>
      </c>
    </row>
    <row r="12" spans="1:2" x14ac:dyDescent="0.25">
      <c r="A12" s="55" t="s">
        <v>583</v>
      </c>
      <c r="B12" s="56">
        <v>16614130</v>
      </c>
    </row>
    <row r="13" spans="1:2" x14ac:dyDescent="0.25">
      <c r="A13" s="55" t="s">
        <v>1153</v>
      </c>
      <c r="B13" s="56">
        <v>17106589</v>
      </c>
    </row>
    <row r="14" spans="1:2" x14ac:dyDescent="0.25">
      <c r="A14" s="55" t="s">
        <v>584</v>
      </c>
      <c r="B14" s="56">
        <v>24260577</v>
      </c>
    </row>
    <row r="15" spans="1:2" x14ac:dyDescent="0.25">
      <c r="A15" s="55" t="s">
        <v>585</v>
      </c>
      <c r="B15" s="56">
        <v>29637873</v>
      </c>
    </row>
    <row r="16" spans="1:2" x14ac:dyDescent="0.25">
      <c r="A16" s="55" t="s">
        <v>586</v>
      </c>
      <c r="B16" s="56">
        <v>25707184</v>
      </c>
    </row>
    <row r="17" spans="1:2" x14ac:dyDescent="0.25">
      <c r="A17" s="55" t="s">
        <v>1135</v>
      </c>
      <c r="B17" s="56">
        <v>13594376</v>
      </c>
    </row>
    <row r="18" spans="1:2" x14ac:dyDescent="0.25">
      <c r="A18" s="55" t="s">
        <v>588</v>
      </c>
      <c r="B18" s="56">
        <v>16376191</v>
      </c>
    </row>
    <row r="19" spans="1:2" x14ac:dyDescent="0.25">
      <c r="A19" s="55" t="s">
        <v>589</v>
      </c>
      <c r="B19" s="56">
        <v>14638903</v>
      </c>
    </row>
    <row r="20" spans="1:2" x14ac:dyDescent="0.25">
      <c r="A20" s="55" t="s">
        <v>590</v>
      </c>
      <c r="B20" s="56">
        <v>16163279</v>
      </c>
    </row>
    <row r="21" spans="1:2" x14ac:dyDescent="0.25">
      <c r="A21" s="55" t="s">
        <v>1152</v>
      </c>
      <c r="B21" s="56">
        <v>55834911</v>
      </c>
    </row>
    <row r="22" spans="1:2" x14ac:dyDescent="0.25">
      <c r="A22" s="55" t="s">
        <v>591</v>
      </c>
      <c r="B22" s="56">
        <v>20952237</v>
      </c>
    </row>
    <row r="23" spans="1:2" x14ac:dyDescent="0.25">
      <c r="A23" s="55" t="s">
        <v>592</v>
      </c>
      <c r="B23" s="56">
        <v>19625087</v>
      </c>
    </row>
    <row r="24" spans="1:2" x14ac:dyDescent="0.25">
      <c r="A24" s="55" t="s">
        <v>593</v>
      </c>
      <c r="B24" s="56">
        <v>36957085</v>
      </c>
    </row>
    <row r="25" spans="1:2" s="57" customFormat="1" x14ac:dyDescent="0.25">
      <c r="A25" s="55"/>
      <c r="B25" s="56"/>
    </row>
    <row r="26" spans="1:2" x14ac:dyDescent="0.25">
      <c r="A26" s="55"/>
      <c r="B26" s="56"/>
    </row>
    <row r="27" spans="1:2" x14ac:dyDescent="0.25">
      <c r="A27" s="54" t="s">
        <v>1144</v>
      </c>
      <c r="B27" s="56"/>
    </row>
    <row r="28" spans="1:2" x14ac:dyDescent="0.25">
      <c r="A28" s="55"/>
      <c r="B28" s="56"/>
    </row>
    <row r="29" spans="1:2" x14ac:dyDescent="0.25">
      <c r="A29" s="55" t="s">
        <v>594</v>
      </c>
      <c r="B29" s="56">
        <v>22078615</v>
      </c>
    </row>
    <row r="30" spans="1:2" x14ac:dyDescent="0.25">
      <c r="A30" s="55" t="s">
        <v>595</v>
      </c>
      <c r="B30" s="56">
        <v>58267228</v>
      </c>
    </row>
    <row r="31" spans="1:2" x14ac:dyDescent="0.25">
      <c r="A31" s="55" t="s">
        <v>596</v>
      </c>
      <c r="B31" s="56">
        <v>19676889</v>
      </c>
    </row>
    <row r="32" spans="1:2" x14ac:dyDescent="0.25">
      <c r="A32" s="55" t="s">
        <v>1136</v>
      </c>
      <c r="B32" s="56">
        <v>24260402</v>
      </c>
    </row>
    <row r="33" spans="1:2" x14ac:dyDescent="0.25">
      <c r="A33" s="55" t="s">
        <v>1154</v>
      </c>
      <c r="B33" s="56">
        <v>20766816</v>
      </c>
    </row>
    <row r="34" spans="1:2" x14ac:dyDescent="0.25">
      <c r="A34" s="55" t="s">
        <v>1155</v>
      </c>
      <c r="B34" s="56">
        <v>71974316</v>
      </c>
    </row>
    <row r="35" spans="1:2" x14ac:dyDescent="0.25">
      <c r="A35" s="55" t="s">
        <v>600</v>
      </c>
      <c r="B35" s="56">
        <v>24255549</v>
      </c>
    </row>
    <row r="36" spans="1:2" x14ac:dyDescent="0.25">
      <c r="A36" s="55" t="s">
        <v>601</v>
      </c>
      <c r="B36" s="56">
        <v>10496837</v>
      </c>
    </row>
    <row r="37" spans="1:2" x14ac:dyDescent="0.25">
      <c r="A37" s="55" t="s">
        <v>602</v>
      </c>
      <c r="B37" s="56">
        <v>30186028</v>
      </c>
    </row>
    <row r="38" spans="1:2" x14ac:dyDescent="0.25">
      <c r="A38" s="55" t="s">
        <v>603</v>
      </c>
      <c r="B38" s="56">
        <v>71973514</v>
      </c>
    </row>
    <row r="39" spans="1:2" x14ac:dyDescent="0.25">
      <c r="A39" s="55" t="s">
        <v>604</v>
      </c>
      <c r="B39" s="56">
        <v>71971511</v>
      </c>
    </row>
    <row r="40" spans="1:2" x14ac:dyDescent="0.25">
      <c r="A40" s="55" t="s">
        <v>605</v>
      </c>
      <c r="B40" s="56">
        <v>12173210</v>
      </c>
    </row>
    <row r="41" spans="1:2" x14ac:dyDescent="0.25">
      <c r="A41" s="55" t="s">
        <v>1148</v>
      </c>
      <c r="B41" s="56">
        <v>17340484</v>
      </c>
    </row>
    <row r="42" spans="1:2" x14ac:dyDescent="0.25">
      <c r="A42" s="55"/>
      <c r="B42" s="56"/>
    </row>
    <row r="43" spans="1:2" x14ac:dyDescent="0.25">
      <c r="A43" s="54" t="s">
        <v>1145</v>
      </c>
      <c r="B43" s="56"/>
    </row>
    <row r="44" spans="1:2" x14ac:dyDescent="0.25">
      <c r="A44" s="55"/>
      <c r="B44" s="56"/>
    </row>
    <row r="45" spans="1:2" x14ac:dyDescent="0.25">
      <c r="A45" s="55" t="s">
        <v>1119</v>
      </c>
      <c r="B45" s="56">
        <v>82197613</v>
      </c>
    </row>
    <row r="46" spans="1:2" x14ac:dyDescent="0.25">
      <c r="A46" s="55" t="s">
        <v>1137</v>
      </c>
      <c r="B46" s="56">
        <v>71971910</v>
      </c>
    </row>
    <row r="47" spans="1:2" x14ac:dyDescent="0.25">
      <c r="A47" s="55" t="s">
        <v>1138</v>
      </c>
      <c r="B47" s="56">
        <v>17478885</v>
      </c>
    </row>
    <row r="48" spans="1:2" x14ac:dyDescent="0.25">
      <c r="A48" s="55" t="s">
        <v>1120</v>
      </c>
      <c r="B48" s="56">
        <v>12551371</v>
      </c>
    </row>
    <row r="49" spans="1:2" x14ac:dyDescent="0.25">
      <c r="A49" s="55" t="s">
        <v>1139</v>
      </c>
      <c r="B49" s="56">
        <v>85752715</v>
      </c>
    </row>
    <row r="50" spans="1:2" x14ac:dyDescent="0.25">
      <c r="A50" s="55" t="s">
        <v>1121</v>
      </c>
      <c r="B50" s="56">
        <v>71977013</v>
      </c>
    </row>
    <row r="51" spans="1:2" x14ac:dyDescent="0.25">
      <c r="A51" s="55" t="s">
        <v>1122</v>
      </c>
      <c r="B51" s="56">
        <v>71966828</v>
      </c>
    </row>
    <row r="52" spans="1:2" x14ac:dyDescent="0.25">
      <c r="A52" s="55" t="s">
        <v>1123</v>
      </c>
      <c r="B52" s="56">
        <v>24256219</v>
      </c>
    </row>
    <row r="53" spans="1:2" x14ac:dyDescent="0.25">
      <c r="A53" s="55" t="s">
        <v>1156</v>
      </c>
      <c r="B53" s="56">
        <v>72338413</v>
      </c>
    </row>
    <row r="54" spans="1:2" x14ac:dyDescent="0.25">
      <c r="A54" s="55" t="s">
        <v>1157</v>
      </c>
      <c r="B54" s="56">
        <v>71969118</v>
      </c>
    </row>
    <row r="55" spans="1:2" x14ac:dyDescent="0.25">
      <c r="A55" s="55" t="s">
        <v>1140</v>
      </c>
      <c r="B55" s="56">
        <v>71973816</v>
      </c>
    </row>
    <row r="56" spans="1:2" x14ac:dyDescent="0.25">
      <c r="A56" s="55" t="s">
        <v>1125</v>
      </c>
      <c r="B56" s="56">
        <v>71976319</v>
      </c>
    </row>
    <row r="57" spans="1:2" ht="25.5" x14ac:dyDescent="0.25">
      <c r="A57" s="55" t="s">
        <v>1124</v>
      </c>
      <c r="B57" s="56">
        <v>17615343</v>
      </c>
    </row>
    <row r="58" spans="1:2" x14ac:dyDescent="0.25">
      <c r="A58" s="55" t="s">
        <v>1126</v>
      </c>
      <c r="B58" s="56">
        <v>71973417</v>
      </c>
    </row>
    <row r="59" spans="1:2" x14ac:dyDescent="0.25">
      <c r="A59" s="55" t="s">
        <v>1141</v>
      </c>
      <c r="B59" s="56">
        <v>19615383</v>
      </c>
    </row>
    <row r="60" spans="1:2" x14ac:dyDescent="0.25">
      <c r="A60" s="55" t="s">
        <v>1128</v>
      </c>
      <c r="B60" s="56">
        <v>71967611</v>
      </c>
    </row>
    <row r="61" spans="1:2" x14ac:dyDescent="0.25">
      <c r="A61" s="55" t="s">
        <v>1158</v>
      </c>
      <c r="B61" s="56">
        <v>24256251</v>
      </c>
    </row>
    <row r="62" spans="1:2" x14ac:dyDescent="0.25"/>
    <row r="63" spans="1:2" x14ac:dyDescent="0.25">
      <c r="A63" s="59" t="s">
        <v>1147</v>
      </c>
    </row>
    <row r="64" spans="1:2" x14ac:dyDescent="0.25"/>
    <row r="65" x14ac:dyDescent="0.25"/>
    <row r="66" x14ac:dyDescent="0.25"/>
  </sheetData>
  <sheetProtection algorithmName="SHA-512" hashValue="wmTqZ2VipOCjCfD8ldqM900VRHI4Fxr7FocE3a64fBEerMDJSKUnI7hsGN6Idm9NTIJka1I/EVDCa5kvDoCxpQ==" saltValue="wOQu/KedjxP/UKP8OhF1cA==" spinCount="100000" sheet="1" objects="1" scenarios="1"/>
  <mergeCells count="2">
    <mergeCell ref="A3:B3"/>
    <mergeCell ref="A1:B1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</headerFooter>
  <rowBreaks count="1" manualBreakCount="1">
    <brk id="42" max="1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3"/>
  <dimension ref="A1:FS2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47" bestFit="1" customWidth="1"/>
    <col min="4" max="4" width="20.28515625" bestFit="1" customWidth="1"/>
    <col min="5" max="5" width="18.140625" bestFit="1" customWidth="1"/>
    <col min="6" max="7" width="20" bestFit="1" customWidth="1"/>
    <col min="8" max="8" width="19.28515625" bestFit="1" customWidth="1"/>
    <col min="9" max="10" width="21.28515625" bestFit="1" customWidth="1"/>
    <col min="11" max="13" width="20.28515625" bestFit="1" customWidth="1"/>
    <col min="14" max="14" width="20" bestFit="1" customWidth="1"/>
    <col min="15" max="18" width="21.28515625" bestFit="1" customWidth="1"/>
    <col min="19" max="19" width="20.7109375" bestFit="1" customWidth="1"/>
    <col min="20" max="20" width="21.28515625" bestFit="1" customWidth="1"/>
    <col min="21" max="21" width="20.7109375" bestFit="1" customWidth="1"/>
    <col min="22" max="22" width="21.28515625" bestFit="1" customWidth="1"/>
    <col min="23" max="23" width="19.7109375" bestFit="1" customWidth="1"/>
    <col min="24" max="25" width="20.28515625" bestFit="1" customWidth="1"/>
    <col min="26" max="27" width="17.7109375" bestFit="1" customWidth="1"/>
    <col min="28" max="29" width="18.140625" bestFit="1" customWidth="1"/>
    <col min="30" max="31" width="19.28515625" bestFit="1" customWidth="1"/>
    <col min="32" max="32" width="21.28515625" bestFit="1" customWidth="1"/>
    <col min="33" max="33" width="20.28515625" bestFit="1" customWidth="1"/>
    <col min="34" max="34" width="19.28515625" bestFit="1" customWidth="1"/>
    <col min="35" max="35" width="21.28515625" bestFit="1" customWidth="1"/>
    <col min="36" max="36" width="20.28515625" bestFit="1" customWidth="1"/>
    <col min="37" max="37" width="18.140625" bestFit="1" customWidth="1"/>
    <col min="38" max="38" width="19.28515625" bestFit="1" customWidth="1"/>
    <col min="39" max="39" width="21.28515625" bestFit="1" customWidth="1"/>
    <col min="40" max="40" width="17" bestFit="1" customWidth="1"/>
    <col min="41" max="41" width="21.28515625" bestFit="1" customWidth="1"/>
    <col min="42" max="42" width="16.5703125" bestFit="1" customWidth="1"/>
    <col min="43" max="43" width="19" bestFit="1" customWidth="1"/>
    <col min="44" max="44" width="21.28515625" bestFit="1" customWidth="1"/>
    <col min="45" max="46" width="20.28515625" bestFit="1" customWidth="1"/>
    <col min="47" max="49" width="18.42578125" bestFit="1" customWidth="1"/>
    <col min="50" max="50" width="19.7109375" bestFit="1" customWidth="1"/>
    <col min="51" max="52" width="19.28515625" bestFit="1" customWidth="1"/>
    <col min="53" max="53" width="17" bestFit="1" customWidth="1"/>
    <col min="54" max="54" width="19.28515625" bestFit="1" customWidth="1"/>
    <col min="55" max="55" width="18.42578125" bestFit="1" customWidth="1"/>
    <col min="56" max="56" width="17.42578125" bestFit="1" customWidth="1"/>
    <col min="57" max="57" width="18.140625" bestFit="1" customWidth="1"/>
    <col min="58" max="58" width="19.28515625" bestFit="1" customWidth="1"/>
    <col min="59" max="59" width="17.7109375" bestFit="1" customWidth="1"/>
    <col min="60" max="60" width="19.28515625" bestFit="1" customWidth="1"/>
    <col min="61" max="61" width="21" bestFit="1" customWidth="1"/>
    <col min="62" max="62" width="19.28515625" bestFit="1" customWidth="1"/>
    <col min="63" max="63" width="21" bestFit="1" customWidth="1"/>
    <col min="64" max="65" width="20" bestFit="1" customWidth="1"/>
    <col min="66" max="66" width="21" bestFit="1" customWidth="1"/>
    <col min="67" max="67" width="20.28515625" bestFit="1" customWidth="1"/>
    <col min="68" max="68" width="21" bestFit="1" customWidth="1"/>
    <col min="69" max="69" width="20" bestFit="1" customWidth="1"/>
    <col min="70" max="72" width="21" bestFit="1" customWidth="1"/>
    <col min="73" max="73" width="21.28515625" bestFit="1" customWidth="1"/>
    <col min="74" max="74" width="18.42578125" bestFit="1" customWidth="1"/>
    <col min="75" max="75" width="20" bestFit="1" customWidth="1"/>
    <col min="76" max="76" width="19.28515625" bestFit="1" customWidth="1"/>
    <col min="77" max="77" width="17.7109375" bestFit="1" customWidth="1"/>
    <col min="78" max="79" width="19.28515625" bestFit="1" customWidth="1"/>
    <col min="80" max="80" width="19" bestFit="1" customWidth="1"/>
    <col min="81" max="81" width="20" bestFit="1" customWidth="1"/>
    <col min="82" max="82" width="19.28515625" bestFit="1" customWidth="1"/>
    <col min="83" max="84" width="20" bestFit="1" customWidth="1"/>
    <col min="85" max="85" width="20.28515625" bestFit="1" customWidth="1"/>
    <col min="86" max="86" width="19.28515625" bestFit="1" customWidth="1"/>
    <col min="87" max="87" width="17.7109375" bestFit="1" customWidth="1"/>
    <col min="88" max="88" width="19" bestFit="1" customWidth="1"/>
    <col min="89" max="89" width="21" bestFit="1" customWidth="1"/>
    <col min="90" max="90" width="19.28515625" bestFit="1" customWidth="1"/>
    <col min="91" max="91" width="20.28515625" bestFit="1" customWidth="1"/>
    <col min="92" max="92" width="19.28515625" bestFit="1" customWidth="1"/>
    <col min="93" max="93" width="20.28515625" bestFit="1" customWidth="1"/>
    <col min="94" max="95" width="21" bestFit="1" customWidth="1"/>
    <col min="96" max="98" width="20" bestFit="1" customWidth="1"/>
    <col min="99" max="99" width="19" bestFit="1" customWidth="1"/>
    <col min="100" max="104" width="21" bestFit="1" customWidth="1"/>
    <col min="105" max="105" width="19.28515625" bestFit="1" customWidth="1"/>
    <col min="106" max="106" width="20" bestFit="1" customWidth="1"/>
    <col min="107" max="107" width="20.28515625" bestFit="1" customWidth="1"/>
    <col min="108" max="108" width="17.42578125" bestFit="1" customWidth="1"/>
    <col min="109" max="109" width="21" bestFit="1" customWidth="1"/>
    <col min="110" max="110" width="19" bestFit="1" customWidth="1"/>
    <col min="111" max="112" width="21" bestFit="1" customWidth="1"/>
    <col min="113" max="113" width="17.42578125" bestFit="1" customWidth="1"/>
    <col min="114" max="114" width="19.28515625" bestFit="1" customWidth="1"/>
    <col min="115" max="115" width="20" bestFit="1" customWidth="1"/>
    <col min="116" max="116" width="19.28515625" bestFit="1" customWidth="1"/>
    <col min="117" max="117" width="19" bestFit="1" customWidth="1"/>
    <col min="118" max="119" width="20" bestFit="1" customWidth="1"/>
    <col min="120" max="120" width="19" bestFit="1" customWidth="1"/>
    <col min="121" max="121" width="21" bestFit="1" customWidth="1"/>
    <col min="122" max="122" width="18.42578125" bestFit="1" customWidth="1"/>
    <col min="123" max="124" width="20.28515625" bestFit="1" customWidth="1"/>
    <col min="125" max="126" width="19" bestFit="1" customWidth="1"/>
    <col min="127" max="127" width="15.28515625" bestFit="1" customWidth="1"/>
    <col min="128" max="128" width="19" bestFit="1" customWidth="1"/>
    <col min="129" max="129" width="15.42578125" bestFit="1" customWidth="1"/>
    <col min="130" max="130" width="17.7109375" bestFit="1" customWidth="1"/>
    <col min="131" max="131" width="19.28515625" bestFit="1" customWidth="1"/>
    <col min="132" max="132" width="17.7109375" bestFit="1" customWidth="1"/>
    <col min="133" max="133" width="13.7109375" bestFit="1" customWidth="1"/>
    <col min="134" max="134" width="15.5703125" bestFit="1" customWidth="1"/>
    <col min="135" max="135" width="17.7109375" bestFit="1" customWidth="1"/>
    <col min="136" max="136" width="17.42578125" bestFit="1" customWidth="1"/>
    <col min="137" max="137" width="15.28515625" bestFit="1" customWidth="1"/>
    <col min="138" max="140" width="16.5703125" bestFit="1" customWidth="1"/>
    <col min="141" max="141" width="15.42578125" bestFit="1" customWidth="1"/>
    <col min="142" max="143" width="19.28515625" bestFit="1" customWidth="1"/>
    <col min="144" max="144" width="19" bestFit="1" customWidth="1"/>
    <col min="145" max="145" width="16.28515625" bestFit="1" customWidth="1"/>
    <col min="146" max="147" width="20" bestFit="1" customWidth="1"/>
    <col min="148" max="148" width="19" bestFit="1" customWidth="1"/>
    <col min="149" max="149" width="18.42578125" bestFit="1" customWidth="1"/>
    <col min="150" max="150" width="15.5703125" bestFit="1" customWidth="1"/>
    <col min="151" max="151" width="19.28515625" bestFit="1" customWidth="1"/>
    <col min="152" max="152" width="17.7109375" bestFit="1" customWidth="1"/>
    <col min="153" max="153" width="19.28515625" bestFit="1" customWidth="1"/>
    <col min="154" max="154" width="13.7109375" bestFit="1" customWidth="1"/>
    <col min="155" max="155" width="16.5703125" bestFit="1" customWidth="1"/>
    <col min="156" max="156" width="19" bestFit="1" customWidth="1"/>
    <col min="157" max="157" width="21.140625" bestFit="1" customWidth="1"/>
    <col min="158" max="158" width="19.140625" bestFit="1" customWidth="1"/>
    <col min="159" max="159" width="21.140625" bestFit="1" customWidth="1"/>
    <col min="160" max="161" width="20.85546875" bestFit="1" customWidth="1"/>
    <col min="162" max="162" width="21.28515625" bestFit="1" customWidth="1"/>
    <col min="163" max="163" width="20.140625" bestFit="1" customWidth="1"/>
    <col min="164" max="166" width="21.28515625" bestFit="1" customWidth="1"/>
    <col min="167" max="167" width="20.28515625" bestFit="1" customWidth="1"/>
    <col min="168" max="168" width="21.28515625" bestFit="1" customWidth="1"/>
    <col min="169" max="169" width="21.140625" bestFit="1" customWidth="1"/>
    <col min="170" max="170" width="20.140625" bestFit="1" customWidth="1"/>
    <col min="171" max="171" width="21.28515625" bestFit="1" customWidth="1"/>
    <col min="172" max="172" width="21.140625" bestFit="1" customWidth="1"/>
    <col min="173" max="173" width="19.85546875" bestFit="1" customWidth="1"/>
    <col min="174" max="174" width="21.140625" bestFit="1" customWidth="1"/>
    <col min="175" max="175" width="17.7109375" bestFit="1" customWidth="1"/>
  </cols>
  <sheetData>
    <row r="1" spans="1:175" x14ac:dyDescent="0.25">
      <c r="A1" s="61" t="s">
        <v>557</v>
      </c>
      <c r="B1" s="61" t="s">
        <v>558</v>
      </c>
      <c r="C1" s="61" t="s">
        <v>559</v>
      </c>
      <c r="D1" s="61" t="s">
        <v>438</v>
      </c>
      <c r="E1" s="61" t="s">
        <v>420</v>
      </c>
      <c r="F1" s="61" t="s">
        <v>439</v>
      </c>
      <c r="G1" s="61" t="s">
        <v>431</v>
      </c>
      <c r="H1" s="61" t="s">
        <v>430</v>
      </c>
      <c r="I1" s="61" t="s">
        <v>408</v>
      </c>
      <c r="J1" s="61" t="s">
        <v>414</v>
      </c>
      <c r="K1" s="61" t="s">
        <v>432</v>
      </c>
      <c r="L1" s="61" t="s">
        <v>426</v>
      </c>
      <c r="M1" s="61" t="s">
        <v>419</v>
      </c>
      <c r="N1" s="61" t="s">
        <v>429</v>
      </c>
      <c r="O1" s="61" t="s">
        <v>423</v>
      </c>
      <c r="P1" s="61" t="s">
        <v>447</v>
      </c>
      <c r="Q1" s="61" t="s">
        <v>421</v>
      </c>
      <c r="R1" s="61" t="s">
        <v>446</v>
      </c>
      <c r="S1" s="61" t="s">
        <v>433</v>
      </c>
      <c r="T1" s="61" t="s">
        <v>418</v>
      </c>
      <c r="U1" s="61" t="s">
        <v>434</v>
      </c>
      <c r="V1" s="61" t="s">
        <v>442</v>
      </c>
      <c r="W1" s="61" t="s">
        <v>422</v>
      </c>
      <c r="X1" s="61" t="s">
        <v>409</v>
      </c>
      <c r="Y1" s="61" t="s">
        <v>437</v>
      </c>
      <c r="Z1" s="61" t="s">
        <v>410</v>
      </c>
      <c r="AA1" s="61" t="s">
        <v>413</v>
      </c>
      <c r="AB1" s="61" t="s">
        <v>440</v>
      </c>
      <c r="AC1" s="61" t="s">
        <v>436</v>
      </c>
      <c r="AD1" s="61" t="s">
        <v>412</v>
      </c>
      <c r="AE1" s="61" t="s">
        <v>404</v>
      </c>
      <c r="AF1" s="61" t="s">
        <v>441</v>
      </c>
      <c r="AG1" s="61" t="s">
        <v>449</v>
      </c>
      <c r="AH1" s="61" t="s">
        <v>457</v>
      </c>
      <c r="AI1" s="61" t="s">
        <v>425</v>
      </c>
      <c r="AJ1" s="61" t="s">
        <v>424</v>
      </c>
      <c r="AK1" s="61" t="s">
        <v>406</v>
      </c>
      <c r="AL1" s="61" t="s">
        <v>407</v>
      </c>
      <c r="AM1" s="61" t="s">
        <v>427</v>
      </c>
      <c r="AN1" s="61" t="s">
        <v>443</v>
      </c>
      <c r="AO1" s="61" t="s">
        <v>452</v>
      </c>
      <c r="AP1" s="61" t="s">
        <v>417</v>
      </c>
      <c r="AQ1" s="61" t="s">
        <v>451</v>
      </c>
      <c r="AR1" s="61" t="s">
        <v>416</v>
      </c>
      <c r="AS1" s="61" t="s">
        <v>454</v>
      </c>
      <c r="AT1" s="61" t="s">
        <v>448</v>
      </c>
      <c r="AU1" s="61" t="s">
        <v>405</v>
      </c>
      <c r="AV1" s="61" t="s">
        <v>450</v>
      </c>
      <c r="AW1" s="61" t="s">
        <v>435</v>
      </c>
      <c r="AX1" s="61" t="s">
        <v>428</v>
      </c>
      <c r="AY1" s="61" t="s">
        <v>445</v>
      </c>
      <c r="AZ1" s="61" t="s">
        <v>444</v>
      </c>
      <c r="BA1" s="61" t="s">
        <v>411</v>
      </c>
      <c r="BB1" s="61" t="s">
        <v>455</v>
      </c>
      <c r="BC1" s="61" t="s">
        <v>415</v>
      </c>
      <c r="BD1" s="61" t="s">
        <v>453</v>
      </c>
      <c r="BE1" s="61" t="s">
        <v>456</v>
      </c>
      <c r="BF1" s="61" t="s">
        <v>492</v>
      </c>
      <c r="BG1" s="61" t="s">
        <v>497</v>
      </c>
      <c r="BH1" s="61" t="s">
        <v>469</v>
      </c>
      <c r="BI1" s="61" t="s">
        <v>494</v>
      </c>
      <c r="BJ1" s="61" t="s">
        <v>493</v>
      </c>
      <c r="BK1" s="61" t="s">
        <v>490</v>
      </c>
      <c r="BL1" s="61" t="s">
        <v>491</v>
      </c>
      <c r="BM1" s="61" t="s">
        <v>468</v>
      </c>
      <c r="BN1" s="61" t="s">
        <v>464</v>
      </c>
      <c r="BO1" s="61" t="s">
        <v>515</v>
      </c>
      <c r="BP1" s="61" t="s">
        <v>518</v>
      </c>
      <c r="BQ1" s="61" t="s">
        <v>508</v>
      </c>
      <c r="BR1" s="61" t="s">
        <v>487</v>
      </c>
      <c r="BS1" s="61" t="s">
        <v>470</v>
      </c>
      <c r="BT1" s="61" t="s">
        <v>471</v>
      </c>
      <c r="BU1" s="61" t="s">
        <v>483</v>
      </c>
      <c r="BV1" s="61" t="s">
        <v>482</v>
      </c>
      <c r="BW1" s="61" t="s">
        <v>516</v>
      </c>
      <c r="BX1" s="61" t="s">
        <v>514</v>
      </c>
      <c r="BY1" s="61" t="s">
        <v>505</v>
      </c>
      <c r="BZ1" s="61" t="s">
        <v>502</v>
      </c>
      <c r="CA1" s="61" t="s">
        <v>517</v>
      </c>
      <c r="CB1" s="61" t="s">
        <v>509</v>
      </c>
      <c r="CC1" s="61" t="s">
        <v>498</v>
      </c>
      <c r="CD1" s="61" t="s">
        <v>521</v>
      </c>
      <c r="CE1" s="61" t="s">
        <v>467</v>
      </c>
      <c r="CF1" s="61" t="s">
        <v>460</v>
      </c>
      <c r="CG1" s="61" t="s">
        <v>466</v>
      </c>
      <c r="CH1" s="61" t="s">
        <v>506</v>
      </c>
      <c r="CI1" s="61" t="s">
        <v>512</v>
      </c>
      <c r="CJ1" s="61" t="s">
        <v>503</v>
      </c>
      <c r="CK1" s="61" t="s">
        <v>465</v>
      </c>
      <c r="CL1" s="61" t="s">
        <v>462</v>
      </c>
      <c r="CM1" s="61" t="s">
        <v>495</v>
      </c>
      <c r="CN1" s="61" t="s">
        <v>504</v>
      </c>
      <c r="CO1" s="61" t="s">
        <v>519</v>
      </c>
      <c r="CP1" s="61" t="s">
        <v>523</v>
      </c>
      <c r="CQ1" s="61" t="s">
        <v>485</v>
      </c>
      <c r="CR1" s="61" t="s">
        <v>488</v>
      </c>
      <c r="CS1" s="61" t="s">
        <v>500</v>
      </c>
      <c r="CT1" s="61" t="s">
        <v>459</v>
      </c>
      <c r="CU1" s="61" t="s">
        <v>522</v>
      </c>
      <c r="CV1" s="61" t="s">
        <v>477</v>
      </c>
      <c r="CW1" s="61" t="s">
        <v>473</v>
      </c>
      <c r="CX1" s="61" t="s">
        <v>472</v>
      </c>
      <c r="CY1" s="61" t="s">
        <v>499</v>
      </c>
      <c r="CZ1" s="61" t="s">
        <v>496</v>
      </c>
      <c r="DA1" s="61" t="s">
        <v>486</v>
      </c>
      <c r="DB1" s="61" t="s">
        <v>489</v>
      </c>
      <c r="DC1" s="61" t="s">
        <v>511</v>
      </c>
      <c r="DD1" s="61" t="s">
        <v>476</v>
      </c>
      <c r="DE1" s="61" t="s">
        <v>475</v>
      </c>
      <c r="DF1" s="61" t="s">
        <v>513</v>
      </c>
      <c r="DG1" s="61" t="s">
        <v>507</v>
      </c>
      <c r="DH1" s="61" t="s">
        <v>474</v>
      </c>
      <c r="DI1" s="61" t="s">
        <v>484</v>
      </c>
      <c r="DJ1" s="61" t="s">
        <v>481</v>
      </c>
      <c r="DK1" s="61" t="s">
        <v>480</v>
      </c>
      <c r="DL1" s="61" t="s">
        <v>478</v>
      </c>
      <c r="DM1" s="61" t="s">
        <v>461</v>
      </c>
      <c r="DN1" s="61" t="s">
        <v>501</v>
      </c>
      <c r="DO1" s="61" t="s">
        <v>479</v>
      </c>
      <c r="DP1" s="61" t="s">
        <v>520</v>
      </c>
      <c r="DQ1" s="61" t="s">
        <v>510</v>
      </c>
      <c r="DR1" s="61" t="s">
        <v>458</v>
      </c>
      <c r="DS1" s="61" t="s">
        <v>533</v>
      </c>
      <c r="DT1" s="61" t="s">
        <v>540</v>
      </c>
      <c r="DU1" s="61" t="s">
        <v>553</v>
      </c>
      <c r="DV1" s="61" t="s">
        <v>544</v>
      </c>
      <c r="DW1" s="61" t="s">
        <v>526</v>
      </c>
      <c r="DX1" s="61" t="s">
        <v>532</v>
      </c>
      <c r="DY1" s="61" t="s">
        <v>538</v>
      </c>
      <c r="DZ1" s="61" t="s">
        <v>535</v>
      </c>
      <c r="EA1" s="61" t="s">
        <v>536</v>
      </c>
      <c r="EB1" s="61" t="s">
        <v>534</v>
      </c>
      <c r="EC1" s="61" t="s">
        <v>548</v>
      </c>
      <c r="ED1" s="61" t="s">
        <v>545</v>
      </c>
      <c r="EE1" s="61" t="s">
        <v>527</v>
      </c>
      <c r="EF1" s="61" t="s">
        <v>531</v>
      </c>
      <c r="EG1" s="61" t="s">
        <v>528</v>
      </c>
      <c r="EH1" s="61" t="s">
        <v>541</v>
      </c>
      <c r="EI1" s="61" t="s">
        <v>542</v>
      </c>
      <c r="EJ1" s="61" t="s">
        <v>546</v>
      </c>
      <c r="EK1" s="61" t="s">
        <v>549</v>
      </c>
      <c r="EL1" s="61" t="s">
        <v>554</v>
      </c>
      <c r="EM1" s="61" t="s">
        <v>556</v>
      </c>
      <c r="EN1" s="61" t="s">
        <v>463</v>
      </c>
      <c r="EO1" s="61" t="s">
        <v>555</v>
      </c>
      <c r="EP1" s="61" t="s">
        <v>525</v>
      </c>
      <c r="EQ1" s="61" t="s">
        <v>524</v>
      </c>
      <c r="ER1" s="61" t="s">
        <v>551</v>
      </c>
      <c r="ES1" s="61" t="s">
        <v>552</v>
      </c>
      <c r="ET1" s="61" t="s">
        <v>550</v>
      </c>
      <c r="EU1" s="61" t="s">
        <v>537</v>
      </c>
      <c r="EV1" s="61" t="s">
        <v>529</v>
      </c>
      <c r="EW1" s="61" t="s">
        <v>530</v>
      </c>
      <c r="EX1" s="61" t="s">
        <v>547</v>
      </c>
      <c r="EY1" s="61" t="s">
        <v>539</v>
      </c>
      <c r="EZ1" s="61" t="s">
        <v>543</v>
      </c>
      <c r="FA1" s="61" t="s">
        <v>565</v>
      </c>
      <c r="FB1" s="61" t="s">
        <v>576</v>
      </c>
      <c r="FC1" s="61" t="s">
        <v>568</v>
      </c>
      <c r="FD1" s="61" t="s">
        <v>572</v>
      </c>
      <c r="FE1" s="61" t="s">
        <v>577</v>
      </c>
      <c r="FF1" s="61" t="s">
        <v>567</v>
      </c>
      <c r="FG1" s="61" t="s">
        <v>562</v>
      </c>
      <c r="FH1" s="61" t="s">
        <v>560</v>
      </c>
      <c r="FI1" s="61" t="s">
        <v>575</v>
      </c>
      <c r="FJ1" s="61" t="s">
        <v>563</v>
      </c>
      <c r="FK1" s="61" t="s">
        <v>561</v>
      </c>
      <c r="FL1" s="61" t="s">
        <v>566</v>
      </c>
      <c r="FM1" s="61" t="s">
        <v>569</v>
      </c>
      <c r="FN1" s="61" t="s">
        <v>564</v>
      </c>
      <c r="FO1" s="61" t="s">
        <v>570</v>
      </c>
      <c r="FP1" s="61" t="s">
        <v>571</v>
      </c>
      <c r="FQ1" s="61" t="s">
        <v>573</v>
      </c>
      <c r="FR1" s="61" t="s">
        <v>574</v>
      </c>
      <c r="FS1" s="61" t="s">
        <v>578</v>
      </c>
    </row>
    <row r="2" spans="1:175" x14ac:dyDescent="0.25">
      <c r="A2" s="62">
        <v>201712</v>
      </c>
      <c r="B2" s="62">
        <v>63010</v>
      </c>
      <c r="C2" s="63" t="s">
        <v>579</v>
      </c>
      <c r="D2" s="60">
        <v>6908621</v>
      </c>
      <c r="E2" s="60">
        <v>-1023</v>
      </c>
      <c r="F2" s="60">
        <v>6907598</v>
      </c>
      <c r="G2" s="60">
        <v>2367101</v>
      </c>
      <c r="H2" s="60">
        <v>170768</v>
      </c>
      <c r="I2" s="60">
        <v>2220</v>
      </c>
      <c r="J2" s="60">
        <v>2461933</v>
      </c>
      <c r="K2" s="60">
        <v>571416</v>
      </c>
      <c r="L2" s="60">
        <v>-4694</v>
      </c>
      <c r="M2" s="60">
        <v>-143682</v>
      </c>
      <c r="N2" s="60">
        <v>5425062</v>
      </c>
      <c r="O2" s="60">
        <v>-814534</v>
      </c>
      <c r="P2" s="60">
        <v>-6709168</v>
      </c>
      <c r="Q2" s="60">
        <v>19391</v>
      </c>
      <c r="R2" s="60">
        <v>-6689777</v>
      </c>
      <c r="S2" s="60">
        <v>-3966811</v>
      </c>
      <c r="T2" s="60">
        <v>-14942</v>
      </c>
      <c r="U2" s="60">
        <v>-3981753</v>
      </c>
      <c r="V2" s="60">
        <v>87155</v>
      </c>
      <c r="W2" s="60">
        <v>-618414</v>
      </c>
      <c r="X2" s="60">
        <v>-66152</v>
      </c>
      <c r="Y2" s="60">
        <v>-262518</v>
      </c>
      <c r="Z2" s="60">
        <v>82140</v>
      </c>
      <c r="AA2" s="60">
        <v>0</v>
      </c>
      <c r="AB2" s="60">
        <v>-246530</v>
      </c>
      <c r="AC2" s="60">
        <v>-301366</v>
      </c>
      <c r="AD2" s="60">
        <v>-232559</v>
      </c>
      <c r="AE2" s="60">
        <v>-406726</v>
      </c>
      <c r="AF2" s="60">
        <v>258495</v>
      </c>
      <c r="AG2" s="60">
        <v>0</v>
      </c>
      <c r="AH2" s="60">
        <v>0</v>
      </c>
      <c r="AI2" s="60">
        <v>0</v>
      </c>
      <c r="AJ2" s="60">
        <v>-380790</v>
      </c>
      <c r="AK2" s="60">
        <v>124833</v>
      </c>
      <c r="AL2" s="60">
        <v>-255957</v>
      </c>
      <c r="AM2" s="60">
        <v>507310</v>
      </c>
      <c r="AN2" s="60">
        <v>-36207</v>
      </c>
      <c r="AO2" s="60">
        <v>-41764</v>
      </c>
      <c r="AP2" s="60">
        <v>0</v>
      </c>
      <c r="AQ2" s="60">
        <v>429339</v>
      </c>
      <c r="AR2" s="60">
        <v>-33215</v>
      </c>
      <c r="AS2" s="60">
        <v>-346199</v>
      </c>
      <c r="AT2" s="60">
        <v>28908</v>
      </c>
      <c r="AU2" s="60">
        <v>-238163</v>
      </c>
      <c r="AV2" s="60">
        <v>-75741</v>
      </c>
      <c r="AW2" s="60">
        <v>14026</v>
      </c>
      <c r="AX2" s="60">
        <v>-617169</v>
      </c>
      <c r="AY2" s="60">
        <v>-76209</v>
      </c>
      <c r="AZ2" s="60">
        <v>-39003</v>
      </c>
      <c r="BA2" s="60">
        <v>-70836</v>
      </c>
      <c r="BB2" s="60">
        <v>1944</v>
      </c>
      <c r="BC2" s="60">
        <v>-107895</v>
      </c>
      <c r="BD2" s="60">
        <v>-1577</v>
      </c>
      <c r="BE2" s="60">
        <v>-406726</v>
      </c>
      <c r="BF2" s="60">
        <v>1494</v>
      </c>
      <c r="BG2" s="60">
        <v>1494</v>
      </c>
      <c r="BH2" s="60">
        <v>161020</v>
      </c>
      <c r="BI2" s="60">
        <v>8812825</v>
      </c>
      <c r="BJ2" s="60">
        <v>1077481</v>
      </c>
      <c r="BK2" s="60">
        <v>9890306</v>
      </c>
      <c r="BL2" s="60">
        <v>1443339</v>
      </c>
      <c r="BM2" s="60">
        <v>7559906</v>
      </c>
      <c r="BN2" s="60">
        <v>38437809</v>
      </c>
      <c r="BO2" s="60">
        <v>4358688</v>
      </c>
      <c r="BP2" s="60">
        <v>285</v>
      </c>
      <c r="BQ2" s="60">
        <v>4886444</v>
      </c>
      <c r="BR2" s="60">
        <v>56686471</v>
      </c>
      <c r="BS2" s="60">
        <v>66737797</v>
      </c>
      <c r="BT2" s="60">
        <v>41386825</v>
      </c>
      <c r="BU2" s="60">
        <v>194192</v>
      </c>
      <c r="BV2" s="60">
        <v>194192</v>
      </c>
      <c r="BW2" s="60">
        <v>303078</v>
      </c>
      <c r="BX2" s="60">
        <v>303078</v>
      </c>
      <c r="BY2" s="60">
        <v>146508</v>
      </c>
      <c r="BZ2" s="60">
        <v>599193</v>
      </c>
      <c r="CA2" s="60">
        <v>33689</v>
      </c>
      <c r="CB2" s="60">
        <v>1276660</v>
      </c>
      <c r="CC2" s="60">
        <v>67855</v>
      </c>
      <c r="CD2" s="60">
        <v>9210</v>
      </c>
      <c r="CE2" s="60">
        <v>485210</v>
      </c>
      <c r="CF2" s="60">
        <v>0</v>
      </c>
      <c r="CG2" s="60">
        <v>562275</v>
      </c>
      <c r="CH2" s="60">
        <v>551583</v>
      </c>
      <c r="CI2" s="60">
        <v>58362</v>
      </c>
      <c r="CJ2" s="60">
        <v>609945</v>
      </c>
      <c r="CK2" s="60">
        <v>110574996</v>
      </c>
      <c r="CL2" s="60">
        <v>1000</v>
      </c>
      <c r="CM2" s="60">
        <v>0</v>
      </c>
      <c r="CN2" s="60">
        <v>273849</v>
      </c>
      <c r="CO2" s="60">
        <v>273849</v>
      </c>
      <c r="CP2" s="60">
        <v>2811081</v>
      </c>
      <c r="CQ2" s="60">
        <v>2000</v>
      </c>
      <c r="CR2" s="60">
        <v>3087930</v>
      </c>
      <c r="CS2" s="60">
        <v>618414</v>
      </c>
      <c r="CT2" s="60">
        <v>618414</v>
      </c>
      <c r="CU2" s="60">
        <v>641797</v>
      </c>
      <c r="CV2" s="60">
        <v>53928446</v>
      </c>
      <c r="CW2" s="60">
        <v>53928446</v>
      </c>
      <c r="CX2" s="60">
        <v>40499896</v>
      </c>
      <c r="CY2" s="60">
        <v>40499896</v>
      </c>
      <c r="CZ2" s="60">
        <v>94428342</v>
      </c>
      <c r="DA2" s="60">
        <v>1632071</v>
      </c>
      <c r="DB2" s="60">
        <v>2889384</v>
      </c>
      <c r="DC2" s="60">
        <v>182966</v>
      </c>
      <c r="DD2" s="60">
        <v>111377</v>
      </c>
      <c r="DE2" s="60">
        <v>99885937</v>
      </c>
      <c r="DF2" s="60">
        <v>0</v>
      </c>
      <c r="DG2" s="60">
        <v>3587</v>
      </c>
      <c r="DH2" s="60">
        <v>3587</v>
      </c>
      <c r="DI2" s="60">
        <v>83394</v>
      </c>
      <c r="DJ2" s="60">
        <v>83295</v>
      </c>
      <c r="DK2" s="60">
        <v>1243826</v>
      </c>
      <c r="DL2" s="60">
        <v>213594</v>
      </c>
      <c r="DM2" s="60">
        <v>0</v>
      </c>
      <c r="DN2" s="60">
        <v>5098463</v>
      </c>
      <c r="DO2" s="60">
        <v>6722572</v>
      </c>
      <c r="DP2" s="60">
        <v>256556</v>
      </c>
      <c r="DQ2" s="60">
        <v>110574996</v>
      </c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>
        <v>90464473</v>
      </c>
      <c r="FB2" s="60">
        <v>1719227</v>
      </c>
      <c r="FC2" s="60">
        <v>92183700</v>
      </c>
      <c r="FD2" s="60">
        <v>-5771966</v>
      </c>
      <c r="FE2" s="60">
        <v>-8309181</v>
      </c>
      <c r="FF2" s="60">
        <v>78102553</v>
      </c>
      <c r="FG2" s="60">
        <v>6908621</v>
      </c>
      <c r="FH2" s="60">
        <v>4364724</v>
      </c>
      <c r="FI2" s="60">
        <v>-6708714</v>
      </c>
      <c r="FJ2" s="60">
        <v>-235546</v>
      </c>
      <c r="FK2" s="60">
        <v>-74991</v>
      </c>
      <c r="FL2" s="60">
        <v>1</v>
      </c>
      <c r="FM2" s="60">
        <v>82356648</v>
      </c>
      <c r="FN2" s="60">
        <v>8156625</v>
      </c>
      <c r="FO2" s="60">
        <v>5547141</v>
      </c>
      <c r="FP2" s="60">
        <v>96060414</v>
      </c>
      <c r="FQ2" s="60">
        <v>-1632072</v>
      </c>
      <c r="FR2" s="60">
        <v>94428342</v>
      </c>
      <c r="FS2" s="60"/>
    </row>
    <row r="3" spans="1:175" x14ac:dyDescent="0.25">
      <c r="A3" s="62">
        <v>201712</v>
      </c>
      <c r="B3" s="62">
        <v>62973</v>
      </c>
      <c r="C3" s="63" t="s">
        <v>580</v>
      </c>
      <c r="D3" s="60">
        <v>21815413</v>
      </c>
      <c r="E3" s="60">
        <v>-2180</v>
      </c>
      <c r="F3" s="60">
        <v>21813233</v>
      </c>
      <c r="G3" s="60">
        <v>1387215</v>
      </c>
      <c r="H3" s="60">
        <v>182768</v>
      </c>
      <c r="I3" s="60">
        <v>-9273</v>
      </c>
      <c r="J3" s="60">
        <v>7692205</v>
      </c>
      <c r="K3" s="60">
        <v>9639067</v>
      </c>
      <c r="L3" s="60">
        <v>-3758859</v>
      </c>
      <c r="M3" s="60">
        <v>-826161</v>
      </c>
      <c r="N3" s="60">
        <v>14306962</v>
      </c>
      <c r="O3" s="60">
        <v>-2004493</v>
      </c>
      <c r="P3" s="60">
        <v>-20577905</v>
      </c>
      <c r="Q3" s="60">
        <v>4211</v>
      </c>
      <c r="R3" s="60">
        <v>-20573694</v>
      </c>
      <c r="S3" s="60">
        <v>-11802404</v>
      </c>
      <c r="T3" s="60">
        <v>-20001</v>
      </c>
      <c r="U3" s="60">
        <v>-11822405</v>
      </c>
      <c r="V3" s="60">
        <v>221219</v>
      </c>
      <c r="W3" s="60">
        <v>0</v>
      </c>
      <c r="X3" s="60">
        <v>-112628</v>
      </c>
      <c r="Y3" s="60">
        <v>-637559</v>
      </c>
      <c r="Z3" s="60">
        <v>14462</v>
      </c>
      <c r="AA3" s="60">
        <v>0</v>
      </c>
      <c r="AB3" s="60">
        <v>-735725</v>
      </c>
      <c r="AC3" s="60">
        <v>-430023</v>
      </c>
      <c r="AD3" s="60">
        <v>775074</v>
      </c>
      <c r="AE3" s="60">
        <v>-154981</v>
      </c>
      <c r="AF3" s="60">
        <v>140037</v>
      </c>
      <c r="AG3" s="60">
        <v>641047</v>
      </c>
      <c r="AH3" s="60">
        <v>0</v>
      </c>
      <c r="AI3" s="60">
        <v>0</v>
      </c>
      <c r="AJ3" s="60">
        <v>1401177</v>
      </c>
      <c r="AK3" s="60">
        <v>-176089</v>
      </c>
      <c r="AL3" s="60">
        <v>1225088</v>
      </c>
      <c r="AM3" s="60">
        <v>900794</v>
      </c>
      <c r="AN3" s="60">
        <v>-3860</v>
      </c>
      <c r="AO3" s="60">
        <v>-13977</v>
      </c>
      <c r="AP3" s="60">
        <v>-6488</v>
      </c>
      <c r="AQ3" s="60">
        <v>876469</v>
      </c>
      <c r="AR3" s="60">
        <v>-128925</v>
      </c>
      <c r="AS3" s="60">
        <v>-1168384</v>
      </c>
      <c r="AT3" s="60">
        <v>14944</v>
      </c>
      <c r="AU3" s="60">
        <v>142495</v>
      </c>
      <c r="AV3" s="60">
        <v>6000</v>
      </c>
      <c r="AW3" s="60">
        <v>-471</v>
      </c>
      <c r="AX3" s="60">
        <v>-1005416</v>
      </c>
      <c r="AY3" s="60">
        <v>-37153</v>
      </c>
      <c r="AZ3" s="60">
        <v>-18881</v>
      </c>
      <c r="BA3" s="60">
        <v>-48607</v>
      </c>
      <c r="BB3" s="60">
        <v>60</v>
      </c>
      <c r="BC3" s="60">
        <v>-67428</v>
      </c>
      <c r="BD3" s="60">
        <v>207472</v>
      </c>
      <c r="BE3" s="60">
        <v>-154981</v>
      </c>
      <c r="BF3" s="60">
        <v>0</v>
      </c>
      <c r="BG3" s="60">
        <v>0</v>
      </c>
      <c r="BH3" s="60">
        <v>208475</v>
      </c>
      <c r="BI3" s="60">
        <v>22633117</v>
      </c>
      <c r="BJ3" s="60">
        <v>1146396</v>
      </c>
      <c r="BK3" s="60">
        <v>23855183</v>
      </c>
      <c r="BL3" s="60">
        <v>15515335</v>
      </c>
      <c r="BM3" s="60">
        <v>18047775</v>
      </c>
      <c r="BN3" s="60">
        <v>122793271</v>
      </c>
      <c r="BO3" s="60">
        <v>0</v>
      </c>
      <c r="BP3" s="60">
        <v>2132713</v>
      </c>
      <c r="BQ3" s="60">
        <v>15213146</v>
      </c>
      <c r="BR3" s="60">
        <v>181313614</v>
      </c>
      <c r="BS3" s="60">
        <v>205377272</v>
      </c>
      <c r="BT3" s="60">
        <v>144417914</v>
      </c>
      <c r="BU3" s="60">
        <v>0</v>
      </c>
      <c r="BV3" s="60">
        <v>-2435</v>
      </c>
      <c r="BW3" s="60">
        <v>841366</v>
      </c>
      <c r="BX3" s="60">
        <v>841366</v>
      </c>
      <c r="BY3" s="60">
        <v>59806</v>
      </c>
      <c r="BZ3" s="60">
        <v>1835824</v>
      </c>
      <c r="CA3" s="60">
        <v>616321</v>
      </c>
      <c r="CB3" s="60">
        <v>3350882</v>
      </c>
      <c r="CC3" s="60">
        <v>154349</v>
      </c>
      <c r="CD3" s="60">
        <v>0</v>
      </c>
      <c r="CE3" s="60">
        <v>1657158</v>
      </c>
      <c r="CF3" s="60">
        <v>0</v>
      </c>
      <c r="CG3" s="60">
        <v>1811507</v>
      </c>
      <c r="CH3" s="60">
        <v>2679148</v>
      </c>
      <c r="CI3" s="60">
        <v>413018</v>
      </c>
      <c r="CJ3" s="60">
        <v>3092166</v>
      </c>
      <c r="CK3" s="60">
        <v>358217338</v>
      </c>
      <c r="CL3" s="60">
        <v>1100000</v>
      </c>
      <c r="CM3" s="60">
        <v>0</v>
      </c>
      <c r="CN3" s="60">
        <v>1498834</v>
      </c>
      <c r="CO3" s="60">
        <v>1498834</v>
      </c>
      <c r="CP3" s="60">
        <v>14123150</v>
      </c>
      <c r="CQ3" s="60">
        <v>1225091</v>
      </c>
      <c r="CR3" s="60">
        <v>17947075</v>
      </c>
      <c r="CS3" s="60">
        <v>3801616</v>
      </c>
      <c r="CT3" s="60">
        <v>3801616</v>
      </c>
      <c r="CU3" s="60">
        <v>353128</v>
      </c>
      <c r="CV3" s="60">
        <v>134324551</v>
      </c>
      <c r="CW3" s="60">
        <v>141869221</v>
      </c>
      <c r="CX3" s="60">
        <v>138585874</v>
      </c>
      <c r="CY3" s="60">
        <v>138770171</v>
      </c>
      <c r="CZ3" s="60">
        <v>280639392</v>
      </c>
      <c r="DA3" s="60">
        <v>5145381</v>
      </c>
      <c r="DB3" s="60">
        <v>8680908</v>
      </c>
      <c r="DC3" s="60">
        <v>269000</v>
      </c>
      <c r="DD3" s="60">
        <v>67176</v>
      </c>
      <c r="DE3" s="60">
        <v>295154985</v>
      </c>
      <c r="DF3" s="60">
        <v>1663415</v>
      </c>
      <c r="DG3" s="60">
        <v>0</v>
      </c>
      <c r="DH3" s="60">
        <v>1663415</v>
      </c>
      <c r="DI3" s="60">
        <v>320346</v>
      </c>
      <c r="DJ3" s="60">
        <v>0</v>
      </c>
      <c r="DK3" s="60">
        <v>18030301</v>
      </c>
      <c r="DL3" s="60">
        <v>174523</v>
      </c>
      <c r="DM3" s="60">
        <v>0</v>
      </c>
      <c r="DN3" s="60">
        <v>19218428</v>
      </c>
      <c r="DO3" s="60">
        <v>37743598</v>
      </c>
      <c r="DP3" s="60">
        <v>1906649</v>
      </c>
      <c r="DQ3" s="60">
        <v>358217338</v>
      </c>
      <c r="DR3" s="60">
        <v>0</v>
      </c>
      <c r="DS3" s="60">
        <v>167597</v>
      </c>
      <c r="DT3" s="60">
        <v>0</v>
      </c>
      <c r="DU3" s="60">
        <v>75670</v>
      </c>
      <c r="DV3" s="60">
        <v>0</v>
      </c>
      <c r="DW3" s="60">
        <v>0</v>
      </c>
      <c r="DX3" s="60">
        <v>7611374</v>
      </c>
      <c r="DY3" s="60">
        <v>0</v>
      </c>
      <c r="DZ3" s="60">
        <v>0</v>
      </c>
      <c r="EA3" s="60">
        <v>-2435</v>
      </c>
      <c r="EB3" s="60">
        <v>0</v>
      </c>
      <c r="EC3" s="60">
        <v>0</v>
      </c>
      <c r="ED3" s="60">
        <v>0</v>
      </c>
      <c r="EE3" s="60">
        <v>0</v>
      </c>
      <c r="EF3" s="60">
        <v>0</v>
      </c>
      <c r="EG3" s="60">
        <v>0</v>
      </c>
      <c r="EH3" s="60">
        <v>0</v>
      </c>
      <c r="EI3" s="60">
        <v>0</v>
      </c>
      <c r="EJ3" s="60">
        <v>0</v>
      </c>
      <c r="EK3" s="60">
        <v>0</v>
      </c>
      <c r="EL3" s="60">
        <v>0</v>
      </c>
      <c r="EM3" s="60"/>
      <c r="EN3" s="60">
        <v>0</v>
      </c>
      <c r="EO3" s="60"/>
      <c r="EP3" s="60">
        <v>218799</v>
      </c>
      <c r="EQ3" s="60">
        <v>6196584</v>
      </c>
      <c r="ER3" s="60">
        <v>1129287</v>
      </c>
      <c r="ES3" s="60">
        <v>184297</v>
      </c>
      <c r="ET3" s="60">
        <v>0</v>
      </c>
      <c r="EU3" s="60">
        <v>0</v>
      </c>
      <c r="EV3" s="60">
        <v>0</v>
      </c>
      <c r="EW3" s="60">
        <v>0</v>
      </c>
      <c r="EX3" s="60">
        <v>0</v>
      </c>
      <c r="EY3" s="60">
        <v>0</v>
      </c>
      <c r="EZ3" s="60">
        <v>0</v>
      </c>
      <c r="FA3" s="60">
        <v>268170103</v>
      </c>
      <c r="FB3" s="60">
        <v>5366600</v>
      </c>
      <c r="FC3" s="60">
        <v>273536703</v>
      </c>
      <c r="FD3" s="60">
        <v>-6351648</v>
      </c>
      <c r="FE3" s="60">
        <v>-39213535</v>
      </c>
      <c r="FF3" s="60">
        <v>227971520</v>
      </c>
      <c r="FG3" s="60">
        <v>21815413</v>
      </c>
      <c r="FH3" s="60">
        <v>10812678</v>
      </c>
      <c r="FI3" s="60">
        <v>-20577905</v>
      </c>
      <c r="FJ3" s="60">
        <v>-602037</v>
      </c>
      <c r="FK3" s="60">
        <v>-14468</v>
      </c>
      <c r="FL3" s="60">
        <v>909639</v>
      </c>
      <c r="FM3" s="60">
        <v>240314840</v>
      </c>
      <c r="FN3" s="60">
        <v>39273349</v>
      </c>
      <c r="FO3" s="60">
        <v>6196584</v>
      </c>
      <c r="FP3" s="60">
        <v>285784773</v>
      </c>
      <c r="FQ3" s="60">
        <v>-5145381</v>
      </c>
      <c r="FR3" s="60">
        <v>280639392</v>
      </c>
      <c r="FS3" s="60"/>
    </row>
    <row r="4" spans="1:175" x14ac:dyDescent="0.25">
      <c r="A4" s="62">
        <v>201712</v>
      </c>
      <c r="B4" s="62">
        <v>62518</v>
      </c>
      <c r="C4" s="63" t="s">
        <v>1150</v>
      </c>
      <c r="D4" s="60">
        <v>4209555</v>
      </c>
      <c r="E4" s="60">
        <v>-14467</v>
      </c>
      <c r="F4" s="60">
        <v>4195088</v>
      </c>
      <c r="G4" s="60">
        <v>409315</v>
      </c>
      <c r="H4" s="60">
        <v>491</v>
      </c>
      <c r="I4" s="60">
        <v>31035</v>
      </c>
      <c r="J4" s="60">
        <v>2731551</v>
      </c>
      <c r="K4" s="60">
        <v>4163147</v>
      </c>
      <c r="L4" s="60">
        <v>-43852</v>
      </c>
      <c r="M4" s="60">
        <v>-400963</v>
      </c>
      <c r="N4" s="60">
        <v>6890724</v>
      </c>
      <c r="O4" s="60">
        <v>-920567</v>
      </c>
      <c r="P4" s="60">
        <v>-5081910</v>
      </c>
      <c r="Q4" s="60">
        <v>6366</v>
      </c>
      <c r="R4" s="60">
        <v>-5075544</v>
      </c>
      <c r="S4" s="60">
        <v>-4176439</v>
      </c>
      <c r="T4" s="60">
        <v>-1928</v>
      </c>
      <c r="U4" s="60">
        <v>-4178367</v>
      </c>
      <c r="V4" s="60">
        <v>-52590</v>
      </c>
      <c r="W4" s="60"/>
      <c r="X4" s="60">
        <v>-161342</v>
      </c>
      <c r="Y4" s="60">
        <v>-134976</v>
      </c>
      <c r="Z4" s="60"/>
      <c r="AA4" s="60"/>
      <c r="AB4" s="60">
        <v>-296318</v>
      </c>
      <c r="AC4" s="60">
        <v>-86115</v>
      </c>
      <c r="AD4" s="60">
        <v>476311</v>
      </c>
      <c r="AE4" s="60">
        <v>-57337</v>
      </c>
      <c r="AF4" s="60">
        <v>306</v>
      </c>
      <c r="AG4" s="60"/>
      <c r="AH4" s="60"/>
      <c r="AI4" s="60"/>
      <c r="AJ4" s="60">
        <v>419280</v>
      </c>
      <c r="AK4" s="60">
        <v>-50815</v>
      </c>
      <c r="AL4" s="60">
        <v>368465</v>
      </c>
      <c r="AM4" s="60">
        <v>228246</v>
      </c>
      <c r="AN4" s="60">
        <v>-82406</v>
      </c>
      <c r="AO4" s="60">
        <v>-17655</v>
      </c>
      <c r="AP4" s="60"/>
      <c r="AQ4" s="60">
        <v>127402</v>
      </c>
      <c r="AR4" s="60"/>
      <c r="AS4" s="60">
        <v>-352869</v>
      </c>
      <c r="AT4" s="60">
        <v>45621</v>
      </c>
      <c r="AU4" s="60">
        <v>53652</v>
      </c>
      <c r="AV4" s="60">
        <v>1657</v>
      </c>
      <c r="AW4" s="60">
        <v>12846</v>
      </c>
      <c r="AX4" s="60">
        <v>-239093</v>
      </c>
      <c r="AY4" s="60"/>
      <c r="AZ4" s="60">
        <v>-22025</v>
      </c>
      <c r="BA4" s="60">
        <v>-13153</v>
      </c>
      <c r="BB4" s="60"/>
      <c r="BC4" s="60">
        <v>-35178</v>
      </c>
      <c r="BD4" s="60">
        <v>89532</v>
      </c>
      <c r="BE4" s="60">
        <v>-57337</v>
      </c>
      <c r="BF4" s="60"/>
      <c r="BG4" s="60"/>
      <c r="BH4" s="60">
        <v>463165</v>
      </c>
      <c r="BI4" s="60">
        <v>1194960</v>
      </c>
      <c r="BJ4" s="60">
        <v>2551</v>
      </c>
      <c r="BK4" s="60">
        <v>3605068</v>
      </c>
      <c r="BL4" s="60">
        <v>7733270</v>
      </c>
      <c r="BM4" s="60">
        <v>5596292</v>
      </c>
      <c r="BN4" s="60">
        <v>41318690</v>
      </c>
      <c r="BO4" s="60"/>
      <c r="BP4" s="60"/>
      <c r="BQ4" s="60">
        <v>25029332</v>
      </c>
      <c r="BR4" s="60">
        <v>80057672</v>
      </c>
      <c r="BS4" s="60">
        <v>84125905</v>
      </c>
      <c r="BT4" s="60">
        <v>48421608</v>
      </c>
      <c r="BU4" s="60">
        <v>241676</v>
      </c>
      <c r="BV4" s="60">
        <v>277553</v>
      </c>
      <c r="BW4" s="60">
        <v>63412</v>
      </c>
      <c r="BX4" s="60">
        <v>63412</v>
      </c>
      <c r="BY4" s="60"/>
      <c r="BZ4" s="60">
        <v>170241</v>
      </c>
      <c r="CA4" s="60">
        <v>110959</v>
      </c>
      <c r="CB4" s="60">
        <v>623036</v>
      </c>
      <c r="CC4" s="60"/>
      <c r="CD4" s="60"/>
      <c r="CE4" s="60">
        <v>1463293</v>
      </c>
      <c r="CF4" s="60">
        <v>172764</v>
      </c>
      <c r="CG4" s="60">
        <v>1636057</v>
      </c>
      <c r="CH4" s="60">
        <v>294424</v>
      </c>
      <c r="CI4" s="60"/>
      <c r="CJ4" s="60">
        <v>294424</v>
      </c>
      <c r="CK4" s="60">
        <v>135101030</v>
      </c>
      <c r="CL4" s="60">
        <v>10000</v>
      </c>
      <c r="CM4" s="60"/>
      <c r="CN4" s="60">
        <v>383254</v>
      </c>
      <c r="CO4" s="60">
        <v>383254</v>
      </c>
      <c r="CP4" s="60">
        <v>3229897</v>
      </c>
      <c r="CQ4" s="60"/>
      <c r="CR4" s="60">
        <v>3623151</v>
      </c>
      <c r="CS4" s="60">
        <v>959000</v>
      </c>
      <c r="CT4" s="60">
        <v>959000</v>
      </c>
      <c r="CU4" s="60">
        <v>165319</v>
      </c>
      <c r="CV4" s="60">
        <v>39898494</v>
      </c>
      <c r="CW4" s="60">
        <v>49354081</v>
      </c>
      <c r="CX4" s="60">
        <v>47566987</v>
      </c>
      <c r="CY4" s="60">
        <v>47566987</v>
      </c>
      <c r="CZ4" s="60">
        <v>96921068</v>
      </c>
      <c r="DA4" s="60">
        <v>1292043</v>
      </c>
      <c r="DB4" s="60">
        <v>2847602</v>
      </c>
      <c r="DC4" s="60">
        <v>116811</v>
      </c>
      <c r="DD4" s="60"/>
      <c r="DE4" s="60">
        <v>101342843</v>
      </c>
      <c r="DF4" s="60">
        <v>178279</v>
      </c>
      <c r="DG4" s="60">
        <v>141020</v>
      </c>
      <c r="DH4" s="60">
        <v>319299</v>
      </c>
      <c r="DI4" s="60"/>
      <c r="DJ4" s="60">
        <v>230126</v>
      </c>
      <c r="DK4" s="60"/>
      <c r="DL4" s="60">
        <v>312426</v>
      </c>
      <c r="DM4" s="60">
        <v>14619</v>
      </c>
      <c r="DN4" s="60">
        <v>28282971</v>
      </c>
      <c r="DO4" s="60">
        <v>28840142</v>
      </c>
      <c r="DP4" s="60">
        <v>16595</v>
      </c>
      <c r="DQ4" s="60">
        <v>135101030</v>
      </c>
      <c r="DR4" s="60">
        <v>-783</v>
      </c>
      <c r="DS4" s="60"/>
      <c r="DT4" s="60"/>
      <c r="DU4" s="60">
        <v>2384882</v>
      </c>
      <c r="DV4" s="60">
        <v>22675</v>
      </c>
      <c r="DW4" s="60"/>
      <c r="DX4" s="60">
        <v>380088</v>
      </c>
      <c r="DY4" s="60"/>
      <c r="DZ4" s="60">
        <v>23</v>
      </c>
      <c r="EA4" s="60">
        <v>35854</v>
      </c>
      <c r="EB4" s="60"/>
      <c r="EC4" s="60"/>
      <c r="ED4" s="60">
        <v>871</v>
      </c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>
        <v>1291148</v>
      </c>
      <c r="EQ4" s="60">
        <v>8020314</v>
      </c>
      <c r="ER4" s="60">
        <v>144125</v>
      </c>
      <c r="ES4" s="60"/>
      <c r="ET4" s="60"/>
      <c r="EU4" s="60"/>
      <c r="EV4" s="60"/>
      <c r="EW4" s="60"/>
      <c r="EX4" s="60"/>
      <c r="EY4" s="60"/>
      <c r="EZ4" s="60"/>
      <c r="FA4" s="60">
        <v>91402974</v>
      </c>
      <c r="FB4" s="60">
        <v>1239453</v>
      </c>
      <c r="FC4" s="60">
        <v>92642427</v>
      </c>
      <c r="FD4" s="60">
        <v>-7411081</v>
      </c>
      <c r="FE4" s="60">
        <v>-5657658</v>
      </c>
      <c r="FF4" s="60">
        <v>79573688</v>
      </c>
      <c r="FG4" s="60">
        <v>9926650</v>
      </c>
      <c r="FH4" s="60">
        <v>5249231</v>
      </c>
      <c r="FI4" s="60">
        <v>-9466012</v>
      </c>
      <c r="FJ4" s="60">
        <v>-258219</v>
      </c>
      <c r="FK4" s="60">
        <v>21842</v>
      </c>
      <c r="FL4" s="60"/>
      <c r="FM4" s="60">
        <v>85047180</v>
      </c>
      <c r="FN4" s="60">
        <v>5145617</v>
      </c>
      <c r="FO4" s="60">
        <v>8020314</v>
      </c>
      <c r="FP4" s="60">
        <v>98213111</v>
      </c>
      <c r="FQ4" s="60">
        <v>-1292043</v>
      </c>
      <c r="FR4" s="60">
        <v>96921068</v>
      </c>
      <c r="FS4" s="60"/>
    </row>
    <row r="5" spans="1:175" x14ac:dyDescent="0.25">
      <c r="A5" s="62">
        <v>201712</v>
      </c>
      <c r="B5" s="62">
        <v>63017</v>
      </c>
      <c r="C5" s="63" t="s">
        <v>581</v>
      </c>
      <c r="D5" s="60">
        <v>370060</v>
      </c>
      <c r="E5" s="60">
        <v>-1233</v>
      </c>
      <c r="F5" s="60">
        <v>368827</v>
      </c>
      <c r="G5" s="60"/>
      <c r="H5" s="60"/>
      <c r="I5" s="60"/>
      <c r="J5" s="60">
        <v>6038</v>
      </c>
      <c r="K5" s="60">
        <v>-5317</v>
      </c>
      <c r="L5" s="60">
        <v>-328</v>
      </c>
      <c r="M5" s="60">
        <v>-678</v>
      </c>
      <c r="N5" s="60">
        <v>-285</v>
      </c>
      <c r="O5" s="60"/>
      <c r="P5" s="60">
        <v>-406583</v>
      </c>
      <c r="Q5" s="60"/>
      <c r="R5" s="60">
        <v>-406583</v>
      </c>
      <c r="S5" s="60">
        <v>48747</v>
      </c>
      <c r="T5" s="60"/>
      <c r="U5" s="60">
        <v>48747</v>
      </c>
      <c r="V5" s="60"/>
      <c r="W5" s="60"/>
      <c r="X5" s="60">
        <v>-6903</v>
      </c>
      <c r="Y5" s="60">
        <v>-5745</v>
      </c>
      <c r="Z5" s="60"/>
      <c r="AA5" s="60"/>
      <c r="AB5" s="60">
        <v>-12648</v>
      </c>
      <c r="AC5" s="60">
        <v>1404</v>
      </c>
      <c r="AD5" s="60">
        <v>-538</v>
      </c>
      <c r="AE5" s="60"/>
      <c r="AF5" s="60">
        <v>-1404</v>
      </c>
      <c r="AG5" s="60"/>
      <c r="AH5" s="60"/>
      <c r="AI5" s="60"/>
      <c r="AJ5" s="60">
        <v>-1942</v>
      </c>
      <c r="AK5" s="60">
        <v>427</v>
      </c>
      <c r="AL5" s="60">
        <v>-1515</v>
      </c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>
        <v>466751</v>
      </c>
      <c r="BO5" s="60"/>
      <c r="BP5" s="60"/>
      <c r="BQ5" s="60"/>
      <c r="BR5" s="60">
        <v>466751</v>
      </c>
      <c r="BS5" s="60">
        <v>466751</v>
      </c>
      <c r="BT5" s="60"/>
      <c r="BU5" s="60"/>
      <c r="BV5" s="60"/>
      <c r="BW5" s="60">
        <v>808</v>
      </c>
      <c r="BX5" s="60">
        <v>808</v>
      </c>
      <c r="BY5" s="60"/>
      <c r="BZ5" s="60"/>
      <c r="CA5" s="60"/>
      <c r="CB5" s="60">
        <v>808</v>
      </c>
      <c r="CC5" s="60">
        <v>431</v>
      </c>
      <c r="CD5" s="60"/>
      <c r="CE5" s="60">
        <v>74707</v>
      </c>
      <c r="CF5" s="60"/>
      <c r="CG5" s="60">
        <v>75138</v>
      </c>
      <c r="CH5" s="60">
        <v>5315</v>
      </c>
      <c r="CI5" s="60">
        <v>482</v>
      </c>
      <c r="CJ5" s="60">
        <v>5797</v>
      </c>
      <c r="CK5" s="60">
        <v>548494</v>
      </c>
      <c r="CL5" s="60">
        <v>15000</v>
      </c>
      <c r="CM5" s="60"/>
      <c r="CN5" s="60"/>
      <c r="CO5" s="60"/>
      <c r="CP5" s="60">
        <v>110000</v>
      </c>
      <c r="CQ5" s="60">
        <v>9228</v>
      </c>
      <c r="CR5" s="60">
        <v>134228</v>
      </c>
      <c r="CS5" s="60"/>
      <c r="CT5" s="60"/>
      <c r="CU5" s="60"/>
      <c r="CV5" s="60"/>
      <c r="CW5" s="60">
        <v>410672</v>
      </c>
      <c r="CX5" s="60"/>
      <c r="CY5" s="60"/>
      <c r="CZ5" s="60">
        <v>410672</v>
      </c>
      <c r="DA5" s="60"/>
      <c r="DB5" s="60"/>
      <c r="DC5" s="60"/>
      <c r="DD5" s="60"/>
      <c r="DE5" s="60">
        <v>410672</v>
      </c>
      <c r="DF5" s="60"/>
      <c r="DG5" s="60"/>
      <c r="DH5" s="60"/>
      <c r="DI5" s="60">
        <v>724</v>
      </c>
      <c r="DJ5" s="60"/>
      <c r="DK5" s="60"/>
      <c r="DL5" s="60">
        <v>2807</v>
      </c>
      <c r="DM5" s="60"/>
      <c r="DN5" s="60"/>
      <c r="DO5" s="60">
        <v>3531</v>
      </c>
      <c r="DP5" s="60">
        <v>63</v>
      </c>
      <c r="DQ5" s="60">
        <v>548494</v>
      </c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>
        <v>410672</v>
      </c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>
        <v>459417</v>
      </c>
      <c r="FE5" s="60"/>
      <c r="FF5" s="60">
        <v>459417</v>
      </c>
      <c r="FG5" s="60">
        <v>370060</v>
      </c>
      <c r="FH5" s="60">
        <v>1119</v>
      </c>
      <c r="FI5" s="60">
        <v>-406583</v>
      </c>
      <c r="FJ5" s="60">
        <v>-11873</v>
      </c>
      <c r="FK5" s="60">
        <v>-1233</v>
      </c>
      <c r="FL5" s="60">
        <v>-235</v>
      </c>
      <c r="FM5" s="60">
        <v>410672</v>
      </c>
      <c r="FN5" s="60"/>
      <c r="FO5" s="60"/>
      <c r="FP5" s="60">
        <v>410672</v>
      </c>
      <c r="FQ5" s="60"/>
      <c r="FR5" s="60">
        <v>410672</v>
      </c>
      <c r="FS5" s="60"/>
    </row>
    <row r="6" spans="1:175" x14ac:dyDescent="0.25">
      <c r="A6" s="62">
        <v>201712</v>
      </c>
      <c r="B6" s="62">
        <v>62706</v>
      </c>
      <c r="C6" s="63" t="s">
        <v>582</v>
      </c>
      <c r="D6" s="60">
        <v>1394200</v>
      </c>
      <c r="E6" s="60">
        <v>-16349</v>
      </c>
      <c r="F6" s="60">
        <v>1377851</v>
      </c>
      <c r="G6" s="60">
        <v>323371</v>
      </c>
      <c r="H6" s="60">
        <v>0</v>
      </c>
      <c r="I6" s="60">
        <v>5718</v>
      </c>
      <c r="J6" s="60">
        <v>310721</v>
      </c>
      <c r="K6" s="60">
        <v>280099</v>
      </c>
      <c r="L6" s="60">
        <v>-4448</v>
      </c>
      <c r="M6" s="60">
        <v>-40647</v>
      </c>
      <c r="N6" s="60">
        <v>874814</v>
      </c>
      <c r="O6" s="60">
        <v>-121019</v>
      </c>
      <c r="P6" s="60">
        <v>-1032085</v>
      </c>
      <c r="Q6" s="60">
        <v>9727</v>
      </c>
      <c r="R6" s="60">
        <v>-1022358</v>
      </c>
      <c r="S6" s="60">
        <v>-870390</v>
      </c>
      <c r="T6" s="60">
        <v>514</v>
      </c>
      <c r="U6" s="60">
        <v>-869876</v>
      </c>
      <c r="V6" s="60">
        <v>-31330</v>
      </c>
      <c r="W6" s="60">
        <v>0</v>
      </c>
      <c r="X6" s="60">
        <v>-52496</v>
      </c>
      <c r="Y6" s="60">
        <v>-49849</v>
      </c>
      <c r="Z6" s="60">
        <v>2885</v>
      </c>
      <c r="AA6" s="60">
        <v>3604</v>
      </c>
      <c r="AB6" s="60">
        <v>-95856</v>
      </c>
      <c r="AC6" s="60">
        <v>-19099</v>
      </c>
      <c r="AD6" s="60">
        <v>93127</v>
      </c>
      <c r="AE6" s="60">
        <v>15964</v>
      </c>
      <c r="AF6" s="60">
        <v>108</v>
      </c>
      <c r="AG6" s="60">
        <v>0</v>
      </c>
      <c r="AH6" s="60">
        <v>0</v>
      </c>
      <c r="AI6" s="60">
        <v>0</v>
      </c>
      <c r="AJ6" s="60">
        <v>109199</v>
      </c>
      <c r="AK6" s="60">
        <v>-19965</v>
      </c>
      <c r="AL6" s="60">
        <v>89234</v>
      </c>
      <c r="AM6" s="60">
        <v>116243</v>
      </c>
      <c r="AN6" s="60">
        <v>-56396</v>
      </c>
      <c r="AO6" s="60">
        <v>119</v>
      </c>
      <c r="AP6" s="60">
        <v>0</v>
      </c>
      <c r="AQ6" s="60">
        <v>59365</v>
      </c>
      <c r="AR6" s="60">
        <v>0</v>
      </c>
      <c r="AS6" s="60">
        <v>-64527</v>
      </c>
      <c r="AT6" s="60">
        <v>31657</v>
      </c>
      <c r="AU6" s="60">
        <v>-22477</v>
      </c>
      <c r="AV6" s="60">
        <v>-587</v>
      </c>
      <c r="AW6" s="60">
        <v>8373</v>
      </c>
      <c r="AX6" s="60">
        <v>-47561</v>
      </c>
      <c r="AY6" s="60">
        <v>0</v>
      </c>
      <c r="AZ6" s="60">
        <v>-9583</v>
      </c>
      <c r="BA6" s="60">
        <v>-11103</v>
      </c>
      <c r="BB6" s="60">
        <v>10566</v>
      </c>
      <c r="BC6" s="60">
        <v>-10120</v>
      </c>
      <c r="BD6" s="60">
        <v>14280</v>
      </c>
      <c r="BE6" s="60">
        <v>15964</v>
      </c>
      <c r="BF6" s="60"/>
      <c r="BG6" s="60"/>
      <c r="BH6" s="60">
        <v>95611</v>
      </c>
      <c r="BI6" s="60">
        <v>1218182</v>
      </c>
      <c r="BJ6" s="60">
        <v>0</v>
      </c>
      <c r="BK6" s="60">
        <v>1218182</v>
      </c>
      <c r="BL6" s="60">
        <v>820937</v>
      </c>
      <c r="BM6" s="60">
        <v>736445</v>
      </c>
      <c r="BN6" s="60">
        <v>12222928</v>
      </c>
      <c r="BO6" s="60">
        <v>0</v>
      </c>
      <c r="BP6" s="60">
        <v>8287</v>
      </c>
      <c r="BQ6" s="60">
        <v>306380</v>
      </c>
      <c r="BR6" s="60">
        <v>14098950</v>
      </c>
      <c r="BS6" s="60">
        <v>15412743</v>
      </c>
      <c r="BT6" s="60">
        <v>0</v>
      </c>
      <c r="BU6" s="60">
        <v>57528</v>
      </c>
      <c r="BV6" s="60">
        <v>70936</v>
      </c>
      <c r="BW6" s="60">
        <v>36358</v>
      </c>
      <c r="BX6" s="60">
        <v>36358</v>
      </c>
      <c r="BY6" s="60">
        <v>0</v>
      </c>
      <c r="BZ6" s="60">
        <v>0</v>
      </c>
      <c r="CA6" s="60">
        <v>16976</v>
      </c>
      <c r="CB6" s="60">
        <v>124270</v>
      </c>
      <c r="CC6" s="60">
        <v>5788</v>
      </c>
      <c r="CD6" s="60">
        <v>975</v>
      </c>
      <c r="CE6" s="60">
        <v>177804</v>
      </c>
      <c r="CF6" s="60">
        <v>6775</v>
      </c>
      <c r="CG6" s="60">
        <v>191342</v>
      </c>
      <c r="CH6" s="60">
        <v>85103</v>
      </c>
      <c r="CI6" s="60">
        <v>16441</v>
      </c>
      <c r="CJ6" s="60">
        <v>101544</v>
      </c>
      <c r="CK6" s="60">
        <v>15829899</v>
      </c>
      <c r="CL6" s="60">
        <v>391800</v>
      </c>
      <c r="CM6" s="60">
        <v>0</v>
      </c>
      <c r="CN6" s="60">
        <v>100883</v>
      </c>
      <c r="CO6" s="60">
        <v>100883</v>
      </c>
      <c r="CP6" s="60">
        <v>371801</v>
      </c>
      <c r="CQ6" s="60">
        <v>0</v>
      </c>
      <c r="CR6" s="60">
        <v>864484</v>
      </c>
      <c r="CS6" s="60">
        <v>120000</v>
      </c>
      <c r="CT6" s="60">
        <v>120000</v>
      </c>
      <c r="CU6" s="60">
        <v>37179</v>
      </c>
      <c r="CV6" s="60">
        <v>10778041</v>
      </c>
      <c r="CW6" s="60">
        <v>13362539</v>
      </c>
      <c r="CX6" s="60"/>
      <c r="CY6" s="60">
        <v>0</v>
      </c>
      <c r="CZ6" s="60">
        <v>13362539</v>
      </c>
      <c r="DA6" s="60">
        <v>394908</v>
      </c>
      <c r="DB6" s="60">
        <v>494810</v>
      </c>
      <c r="DC6" s="60">
        <v>8454</v>
      </c>
      <c r="DD6" s="60">
        <v>0</v>
      </c>
      <c r="DE6" s="60">
        <v>14308262</v>
      </c>
      <c r="DF6" s="60">
        <v>0</v>
      </c>
      <c r="DG6" s="60">
        <v>0</v>
      </c>
      <c r="DH6" s="60">
        <v>0</v>
      </c>
      <c r="DI6" s="60">
        <v>21031</v>
      </c>
      <c r="DJ6" s="60">
        <v>11988</v>
      </c>
      <c r="DK6" s="60">
        <v>229601</v>
      </c>
      <c r="DL6" s="60">
        <v>5599</v>
      </c>
      <c r="DM6" s="60">
        <v>0</v>
      </c>
      <c r="DN6" s="60">
        <v>257967</v>
      </c>
      <c r="DO6" s="60">
        <v>526186</v>
      </c>
      <c r="DP6" s="60">
        <v>10967</v>
      </c>
      <c r="DQ6" s="60">
        <v>15829899</v>
      </c>
      <c r="DR6" s="60">
        <v>-601</v>
      </c>
      <c r="DS6" s="60"/>
      <c r="DT6" s="60"/>
      <c r="DU6" s="60">
        <v>0</v>
      </c>
      <c r="DV6" s="60">
        <v>0</v>
      </c>
      <c r="DW6" s="60">
        <v>3973</v>
      </c>
      <c r="DX6" s="60">
        <v>0</v>
      </c>
      <c r="DY6" s="60">
        <v>0</v>
      </c>
      <c r="DZ6" s="60">
        <v>0</v>
      </c>
      <c r="EA6" s="60">
        <v>13408</v>
      </c>
      <c r="EB6" s="60">
        <v>0</v>
      </c>
      <c r="EC6" s="60">
        <v>0</v>
      </c>
      <c r="ED6" s="60">
        <v>0</v>
      </c>
      <c r="EE6" s="60">
        <v>0</v>
      </c>
      <c r="EF6" s="60">
        <v>0</v>
      </c>
      <c r="EG6" s="60">
        <v>0</v>
      </c>
      <c r="EH6" s="60">
        <v>0</v>
      </c>
      <c r="EI6" s="60">
        <v>0</v>
      </c>
      <c r="EJ6" s="60">
        <v>0</v>
      </c>
      <c r="EK6" s="60">
        <v>0</v>
      </c>
      <c r="EL6" s="60">
        <v>0</v>
      </c>
      <c r="EM6" s="60">
        <v>0</v>
      </c>
      <c r="EN6" s="60">
        <v>0</v>
      </c>
      <c r="EO6" s="60">
        <v>10372</v>
      </c>
      <c r="EP6" s="60">
        <v>879877</v>
      </c>
      <c r="EQ6" s="60">
        <v>1704621</v>
      </c>
      <c r="ER6" s="60"/>
      <c r="ES6" s="60"/>
      <c r="ET6" s="60"/>
      <c r="EU6" s="60">
        <v>0</v>
      </c>
      <c r="EV6" s="60">
        <v>0</v>
      </c>
      <c r="EW6" s="60">
        <v>0</v>
      </c>
      <c r="EX6" s="60">
        <v>0</v>
      </c>
      <c r="EY6" s="60">
        <v>0</v>
      </c>
      <c r="EZ6" s="60">
        <v>0</v>
      </c>
      <c r="FA6" s="60">
        <v>12487573</v>
      </c>
      <c r="FB6" s="60">
        <v>365458</v>
      </c>
      <c r="FC6" s="60">
        <v>12853031</v>
      </c>
      <c r="FD6" s="60">
        <v>-1317486</v>
      </c>
      <c r="FE6" s="60">
        <v>-1210377</v>
      </c>
      <c r="FF6" s="60">
        <v>10325168</v>
      </c>
      <c r="FG6" s="60">
        <v>1394200</v>
      </c>
      <c r="FH6" s="60">
        <v>414900</v>
      </c>
      <c r="FI6" s="60">
        <v>-1032085</v>
      </c>
      <c r="FJ6" s="60">
        <v>-80683</v>
      </c>
      <c r="FK6" s="60">
        <v>-74936</v>
      </c>
      <c r="FL6" s="60">
        <v>-10424</v>
      </c>
      <c r="FM6" s="60">
        <v>10936140</v>
      </c>
      <c r="FN6" s="60">
        <v>1116686</v>
      </c>
      <c r="FO6" s="60">
        <v>1704621</v>
      </c>
      <c r="FP6" s="60">
        <v>13757447</v>
      </c>
      <c r="FQ6" s="60">
        <v>-394908</v>
      </c>
      <c r="FR6" s="60">
        <v>13362539</v>
      </c>
      <c r="FS6" s="60"/>
    </row>
    <row r="7" spans="1:175" x14ac:dyDescent="0.25">
      <c r="A7" s="62">
        <v>201712</v>
      </c>
      <c r="B7" s="62">
        <v>62992</v>
      </c>
      <c r="C7" s="63" t="s">
        <v>583</v>
      </c>
      <c r="D7" s="60">
        <v>8046180</v>
      </c>
      <c r="E7" s="60">
        <v>0</v>
      </c>
      <c r="F7" s="60">
        <v>8046180</v>
      </c>
      <c r="G7" s="60">
        <v>1955276</v>
      </c>
      <c r="H7" s="60">
        <v>32449</v>
      </c>
      <c r="I7" s="60">
        <v>0</v>
      </c>
      <c r="J7" s="60">
        <v>5241699</v>
      </c>
      <c r="K7" s="60">
        <v>5144253</v>
      </c>
      <c r="L7" s="60">
        <v>-877</v>
      </c>
      <c r="M7" s="60">
        <v>-283430</v>
      </c>
      <c r="N7" s="60">
        <v>12089370</v>
      </c>
      <c r="O7" s="60">
        <v>-1672439</v>
      </c>
      <c r="P7" s="60">
        <v>-4657190</v>
      </c>
      <c r="Q7" s="60">
        <v>0</v>
      </c>
      <c r="R7" s="60">
        <v>-4657190</v>
      </c>
      <c r="S7" s="60">
        <v>-13069905</v>
      </c>
      <c r="T7" s="60">
        <v>0</v>
      </c>
      <c r="U7" s="60">
        <v>-13069905</v>
      </c>
      <c r="V7" s="60"/>
      <c r="W7" s="60">
        <v>-52264</v>
      </c>
      <c r="X7" s="60"/>
      <c r="Y7" s="60">
        <v>-123642</v>
      </c>
      <c r="Z7" s="60"/>
      <c r="AA7" s="60"/>
      <c r="AB7" s="60">
        <v>-123642</v>
      </c>
      <c r="AC7" s="60">
        <v>-577280</v>
      </c>
      <c r="AD7" s="60">
        <v>-17170</v>
      </c>
      <c r="AE7" s="60">
        <v>39726</v>
      </c>
      <c r="AF7" s="60">
        <v>225696</v>
      </c>
      <c r="AG7" s="60">
        <v>0</v>
      </c>
      <c r="AH7" s="60">
        <v>0</v>
      </c>
      <c r="AI7" s="60"/>
      <c r="AJ7" s="60">
        <v>248252</v>
      </c>
      <c r="AK7" s="60">
        <v>138505</v>
      </c>
      <c r="AL7" s="60">
        <v>386757</v>
      </c>
      <c r="AM7" s="60">
        <v>680713</v>
      </c>
      <c r="AN7" s="60">
        <v>0</v>
      </c>
      <c r="AO7" s="60">
        <v>2011</v>
      </c>
      <c r="AP7" s="60"/>
      <c r="AQ7" s="60">
        <v>682724</v>
      </c>
      <c r="AR7" s="60"/>
      <c r="AS7" s="60">
        <v>-513213</v>
      </c>
      <c r="AT7" s="60"/>
      <c r="AU7" s="60">
        <v>-182080</v>
      </c>
      <c r="AV7" s="60">
        <v>-431</v>
      </c>
      <c r="AW7" s="60"/>
      <c r="AX7" s="60">
        <v>-695724</v>
      </c>
      <c r="AY7" s="60">
        <v>-142390</v>
      </c>
      <c r="AZ7" s="60">
        <v>0</v>
      </c>
      <c r="BA7" s="60">
        <v>-18268</v>
      </c>
      <c r="BB7" s="60"/>
      <c r="BC7" s="60">
        <v>-18268</v>
      </c>
      <c r="BD7" s="60">
        <v>213384</v>
      </c>
      <c r="BE7" s="60">
        <v>39726</v>
      </c>
      <c r="BF7" s="60">
        <v>349</v>
      </c>
      <c r="BG7" s="60">
        <v>69449</v>
      </c>
      <c r="BH7" s="60">
        <v>0</v>
      </c>
      <c r="BI7" s="60">
        <v>4195074</v>
      </c>
      <c r="BJ7" s="60">
        <v>22701</v>
      </c>
      <c r="BK7" s="60">
        <v>4574201</v>
      </c>
      <c r="BL7" s="60">
        <v>5127894</v>
      </c>
      <c r="BM7" s="60">
        <v>902252</v>
      </c>
      <c r="BN7" s="60">
        <v>10818801</v>
      </c>
      <c r="BO7" s="60">
        <v>0</v>
      </c>
      <c r="BP7" s="60">
        <v>24458</v>
      </c>
      <c r="BQ7" s="60">
        <v>956068</v>
      </c>
      <c r="BR7" s="60">
        <v>18744803</v>
      </c>
      <c r="BS7" s="60">
        <v>23319004</v>
      </c>
      <c r="BT7" s="60">
        <v>141743078</v>
      </c>
      <c r="BU7" s="60">
        <v>0</v>
      </c>
      <c r="BV7" s="60">
        <v>0</v>
      </c>
      <c r="BW7" s="60">
        <v>584618</v>
      </c>
      <c r="BX7" s="60">
        <v>584618</v>
      </c>
      <c r="BY7" s="60"/>
      <c r="BZ7" s="60">
        <v>0</v>
      </c>
      <c r="CA7" s="60">
        <v>1248829</v>
      </c>
      <c r="CB7" s="60">
        <v>1833447</v>
      </c>
      <c r="CC7" s="60">
        <v>14690</v>
      </c>
      <c r="CD7" s="60">
        <v>2267510</v>
      </c>
      <c r="CE7" s="60">
        <v>423578</v>
      </c>
      <c r="CF7" s="60"/>
      <c r="CG7" s="60">
        <v>2705778</v>
      </c>
      <c r="CH7" s="60">
        <v>382801</v>
      </c>
      <c r="CI7" s="60">
        <v>86201</v>
      </c>
      <c r="CJ7" s="60">
        <v>469002</v>
      </c>
      <c r="CK7" s="60">
        <v>170139758</v>
      </c>
      <c r="CL7" s="60">
        <v>110000</v>
      </c>
      <c r="CM7" s="60">
        <v>1229</v>
      </c>
      <c r="CN7" s="60"/>
      <c r="CO7" s="60">
        <v>0</v>
      </c>
      <c r="CP7" s="60">
        <v>5070906</v>
      </c>
      <c r="CQ7" s="60"/>
      <c r="CR7" s="60">
        <v>5182135</v>
      </c>
      <c r="CS7" s="60">
        <v>352676</v>
      </c>
      <c r="CT7" s="60">
        <v>4110513</v>
      </c>
      <c r="CU7" s="60">
        <v>56639</v>
      </c>
      <c r="CV7" s="60">
        <v>5662458</v>
      </c>
      <c r="CW7" s="60">
        <v>7528056</v>
      </c>
      <c r="CX7" s="60">
        <v>142155875</v>
      </c>
      <c r="CY7" s="60">
        <v>142191875</v>
      </c>
      <c r="CZ7" s="60">
        <v>149719931</v>
      </c>
      <c r="DA7" s="60"/>
      <c r="DB7" s="60">
        <v>6358863</v>
      </c>
      <c r="DC7" s="60">
        <v>41800</v>
      </c>
      <c r="DD7" s="60">
        <v>570499</v>
      </c>
      <c r="DE7" s="60">
        <v>156747732</v>
      </c>
      <c r="DF7" s="60">
        <v>0</v>
      </c>
      <c r="DG7" s="60"/>
      <c r="DH7" s="60">
        <v>0</v>
      </c>
      <c r="DI7" s="60">
        <v>7233</v>
      </c>
      <c r="DJ7" s="60"/>
      <c r="DK7" s="60">
        <v>0</v>
      </c>
      <c r="DL7" s="60"/>
      <c r="DM7" s="60">
        <v>2017489</v>
      </c>
      <c r="DN7" s="60">
        <v>2074656</v>
      </c>
      <c r="DO7" s="60">
        <v>4099378</v>
      </c>
      <c r="DP7" s="60"/>
      <c r="DQ7" s="60">
        <v>170139758</v>
      </c>
      <c r="DR7" s="60">
        <v>0</v>
      </c>
      <c r="DS7" s="60">
        <v>0</v>
      </c>
      <c r="DT7" s="60">
        <v>69100</v>
      </c>
      <c r="DU7" s="60">
        <v>193244</v>
      </c>
      <c r="DV7" s="60">
        <v>163182</v>
      </c>
      <c r="DW7" s="60">
        <v>0</v>
      </c>
      <c r="DX7" s="60">
        <v>915330</v>
      </c>
      <c r="DY7" s="60"/>
      <c r="DZ7" s="60"/>
      <c r="EA7" s="60">
        <v>0</v>
      </c>
      <c r="EB7" s="60"/>
      <c r="EC7" s="60"/>
      <c r="ED7" s="60"/>
      <c r="EE7" s="60"/>
      <c r="EF7" s="60"/>
      <c r="EG7" s="60">
        <v>1229</v>
      </c>
      <c r="EH7" s="60"/>
      <c r="EI7" s="60"/>
      <c r="EJ7" s="60"/>
      <c r="EK7" s="60"/>
      <c r="EL7" s="60"/>
      <c r="EM7" s="60"/>
      <c r="EN7" s="60">
        <v>3757837</v>
      </c>
      <c r="EO7" s="60"/>
      <c r="EP7" s="60">
        <v>14821</v>
      </c>
      <c r="EQ7" s="60">
        <v>1805265</v>
      </c>
      <c r="ER7" s="60">
        <v>45512</v>
      </c>
      <c r="ES7" s="60">
        <v>36000</v>
      </c>
      <c r="ET7" s="60"/>
      <c r="EU7" s="60"/>
      <c r="EV7" s="60"/>
      <c r="EW7" s="60"/>
      <c r="EX7" s="60"/>
      <c r="EY7" s="60"/>
      <c r="EZ7" s="60"/>
      <c r="FA7" s="60">
        <v>136591342</v>
      </c>
      <c r="FB7" s="60">
        <v>0</v>
      </c>
      <c r="FC7" s="60">
        <v>136591342</v>
      </c>
      <c r="FD7" s="60">
        <v>-2242047</v>
      </c>
      <c r="FE7" s="60">
        <v>-1311176</v>
      </c>
      <c r="FF7" s="60">
        <v>133038119</v>
      </c>
      <c r="FG7" s="60">
        <v>8041763</v>
      </c>
      <c r="FH7" s="60">
        <v>10866725</v>
      </c>
      <c r="FI7" s="60">
        <v>-4453660</v>
      </c>
      <c r="FJ7" s="60">
        <v>-207403</v>
      </c>
      <c r="FK7" s="60">
        <v>-69368</v>
      </c>
      <c r="FL7" s="60"/>
      <c r="FM7" s="60">
        <v>147216176</v>
      </c>
      <c r="FN7" s="60">
        <v>382175</v>
      </c>
      <c r="FO7" s="60">
        <v>2121580</v>
      </c>
      <c r="FP7" s="60">
        <v>149719931</v>
      </c>
      <c r="FQ7" s="60">
        <v>0</v>
      </c>
      <c r="FR7" s="60">
        <v>149719931</v>
      </c>
      <c r="FS7" s="60"/>
    </row>
    <row r="8" spans="1:175" x14ac:dyDescent="0.25">
      <c r="A8" s="62">
        <v>201712</v>
      </c>
      <c r="B8" s="62">
        <v>63000</v>
      </c>
      <c r="C8" s="63" t="s">
        <v>1151</v>
      </c>
      <c r="D8" s="60">
        <v>5290888</v>
      </c>
      <c r="E8" s="60">
        <v>0</v>
      </c>
      <c r="F8" s="60">
        <v>5290888</v>
      </c>
      <c r="G8" s="60">
        <v>1917605</v>
      </c>
      <c r="H8" s="60">
        <v>-743</v>
      </c>
      <c r="I8" s="60">
        <v>0</v>
      </c>
      <c r="J8" s="60">
        <v>2882263</v>
      </c>
      <c r="K8" s="60">
        <v>1050127</v>
      </c>
      <c r="L8" s="60">
        <v>-202465</v>
      </c>
      <c r="M8" s="60">
        <v>-102418</v>
      </c>
      <c r="N8" s="60">
        <v>5544369</v>
      </c>
      <c r="O8" s="60">
        <v>-837222</v>
      </c>
      <c r="P8" s="60">
        <v>-1109883</v>
      </c>
      <c r="Q8" s="60">
        <v>0</v>
      </c>
      <c r="R8" s="60">
        <v>-1109883</v>
      </c>
      <c r="S8" s="60">
        <v>-8341605</v>
      </c>
      <c r="T8" s="60">
        <v>0</v>
      </c>
      <c r="U8" s="60">
        <v>-8341605</v>
      </c>
      <c r="V8" s="60">
        <v>0</v>
      </c>
      <c r="W8" s="60">
        <v>-490289</v>
      </c>
      <c r="X8" s="60">
        <v>0</v>
      </c>
      <c r="Y8" s="60">
        <v>-55385</v>
      </c>
      <c r="Z8" s="60">
        <v>0</v>
      </c>
      <c r="AA8" s="60">
        <v>0</v>
      </c>
      <c r="AB8" s="60">
        <v>-55385</v>
      </c>
      <c r="AC8" s="60">
        <v>-26021</v>
      </c>
      <c r="AD8" s="60">
        <v>-25148</v>
      </c>
      <c r="AE8" s="60">
        <v>0</v>
      </c>
      <c r="AF8" s="60">
        <v>26021</v>
      </c>
      <c r="AG8" s="60">
        <v>0</v>
      </c>
      <c r="AH8" s="60">
        <v>0</v>
      </c>
      <c r="AI8" s="60">
        <v>0</v>
      </c>
      <c r="AJ8" s="60">
        <v>873</v>
      </c>
      <c r="AK8" s="60">
        <v>-873</v>
      </c>
      <c r="AL8" s="60">
        <v>0</v>
      </c>
      <c r="AM8" s="60">
        <v>0</v>
      </c>
      <c r="AN8" s="60">
        <v>0</v>
      </c>
      <c r="AO8" s="60">
        <v>0</v>
      </c>
      <c r="AP8" s="60">
        <v>0</v>
      </c>
      <c r="AQ8" s="60">
        <v>0</v>
      </c>
      <c r="AR8" s="60">
        <v>0</v>
      </c>
      <c r="AS8" s="60">
        <v>0</v>
      </c>
      <c r="AT8" s="60">
        <v>0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0</v>
      </c>
      <c r="BA8" s="60">
        <v>0</v>
      </c>
      <c r="BB8" s="60">
        <v>0</v>
      </c>
      <c r="BC8" s="60">
        <v>0</v>
      </c>
      <c r="BD8" s="60">
        <v>0</v>
      </c>
      <c r="BE8" s="60">
        <v>0</v>
      </c>
      <c r="BF8" s="60">
        <v>339</v>
      </c>
      <c r="BG8" s="60">
        <v>339</v>
      </c>
      <c r="BH8" s="60">
        <v>0</v>
      </c>
      <c r="BI8" s="60">
        <v>49082415</v>
      </c>
      <c r="BJ8" s="60">
        <v>111553</v>
      </c>
      <c r="BK8" s="60">
        <v>49193968</v>
      </c>
      <c r="BL8" s="60">
        <v>18491777</v>
      </c>
      <c r="BM8" s="60">
        <v>377268</v>
      </c>
      <c r="BN8" s="60">
        <v>26048789</v>
      </c>
      <c r="BO8" s="60">
        <v>0</v>
      </c>
      <c r="BP8" s="60">
        <v>0</v>
      </c>
      <c r="BQ8" s="60">
        <v>1171477</v>
      </c>
      <c r="BR8" s="60">
        <v>46526659</v>
      </c>
      <c r="BS8" s="60">
        <v>95720627</v>
      </c>
      <c r="BT8" s="60">
        <v>0</v>
      </c>
      <c r="BU8" s="60">
        <v>0</v>
      </c>
      <c r="BV8" s="60">
        <v>0</v>
      </c>
      <c r="BW8" s="60">
        <v>45534</v>
      </c>
      <c r="BX8" s="60">
        <v>45534</v>
      </c>
      <c r="BY8" s="60">
        <v>0</v>
      </c>
      <c r="BZ8" s="60">
        <v>618283</v>
      </c>
      <c r="CA8" s="60">
        <v>110625</v>
      </c>
      <c r="CB8" s="60">
        <v>774442</v>
      </c>
      <c r="CC8" s="60">
        <v>0</v>
      </c>
      <c r="CD8" s="60">
        <v>0</v>
      </c>
      <c r="CE8" s="60">
        <v>446082</v>
      </c>
      <c r="CF8" s="60">
        <v>0</v>
      </c>
      <c r="CG8" s="60">
        <v>446082</v>
      </c>
      <c r="CH8" s="60">
        <v>122740</v>
      </c>
      <c r="CI8" s="60">
        <v>66790</v>
      </c>
      <c r="CJ8" s="60">
        <v>189530</v>
      </c>
      <c r="CK8" s="60">
        <v>97131020</v>
      </c>
      <c r="CL8" s="60">
        <v>49070</v>
      </c>
      <c r="CM8" s="60">
        <v>0</v>
      </c>
      <c r="CN8" s="60">
        <v>0</v>
      </c>
      <c r="CO8" s="60">
        <v>0</v>
      </c>
      <c r="CP8" s="60">
        <v>398464</v>
      </c>
      <c r="CQ8" s="60">
        <v>0</v>
      </c>
      <c r="CR8" s="60">
        <v>447534</v>
      </c>
      <c r="CS8" s="60">
        <v>0</v>
      </c>
      <c r="CT8" s="60">
        <v>5358267</v>
      </c>
      <c r="CU8" s="60">
        <v>0</v>
      </c>
      <c r="CV8" s="60">
        <v>2672618</v>
      </c>
      <c r="CW8" s="60">
        <v>84682517</v>
      </c>
      <c r="CX8" s="60">
        <v>0</v>
      </c>
      <c r="CY8" s="60">
        <v>0</v>
      </c>
      <c r="CZ8" s="60">
        <v>84682517</v>
      </c>
      <c r="DA8" s="60">
        <v>0</v>
      </c>
      <c r="DB8" s="60">
        <v>0</v>
      </c>
      <c r="DC8" s="60">
        <v>0</v>
      </c>
      <c r="DD8" s="60">
        <v>0</v>
      </c>
      <c r="DE8" s="60">
        <v>84682517</v>
      </c>
      <c r="DF8" s="60">
        <v>6</v>
      </c>
      <c r="DG8" s="60">
        <v>0</v>
      </c>
      <c r="DH8" s="60">
        <v>6</v>
      </c>
      <c r="DI8" s="60">
        <v>0</v>
      </c>
      <c r="DJ8" s="60">
        <v>0</v>
      </c>
      <c r="DK8" s="60">
        <v>4638685</v>
      </c>
      <c r="DL8" s="60">
        <v>0</v>
      </c>
      <c r="DM8" s="60">
        <v>765893</v>
      </c>
      <c r="DN8" s="60">
        <v>1175485</v>
      </c>
      <c r="DO8" s="60">
        <v>6580063</v>
      </c>
      <c r="DP8" s="60">
        <v>62633</v>
      </c>
      <c r="DQ8" s="60">
        <v>97131020</v>
      </c>
      <c r="DR8" s="60">
        <v>0</v>
      </c>
      <c r="DS8" s="60">
        <v>0</v>
      </c>
      <c r="DT8" s="60">
        <v>0</v>
      </c>
      <c r="DU8" s="60">
        <v>0</v>
      </c>
      <c r="DV8" s="60">
        <v>0</v>
      </c>
      <c r="DW8" s="60">
        <v>0</v>
      </c>
      <c r="DX8" s="60">
        <v>437348</v>
      </c>
      <c r="DY8" s="60">
        <v>0</v>
      </c>
      <c r="DZ8" s="60">
        <v>0</v>
      </c>
      <c r="EA8" s="60">
        <v>0</v>
      </c>
      <c r="EB8" s="60">
        <v>0</v>
      </c>
      <c r="EC8" s="60">
        <v>0</v>
      </c>
      <c r="ED8" s="60">
        <v>0</v>
      </c>
      <c r="EE8" s="60">
        <v>0</v>
      </c>
      <c r="EF8" s="60">
        <v>0</v>
      </c>
      <c r="EG8" s="60">
        <v>0</v>
      </c>
      <c r="EH8" s="60">
        <v>0</v>
      </c>
      <c r="EI8" s="60">
        <v>0</v>
      </c>
      <c r="EJ8" s="60">
        <v>0</v>
      </c>
      <c r="EK8" s="60">
        <v>0</v>
      </c>
      <c r="EL8" s="60">
        <v>0</v>
      </c>
      <c r="EM8" s="60">
        <v>0</v>
      </c>
      <c r="EN8" s="60">
        <v>5358267</v>
      </c>
      <c r="EO8" s="60">
        <v>0</v>
      </c>
      <c r="EP8" s="60">
        <v>67853562</v>
      </c>
      <c r="EQ8" s="60">
        <v>13227519</v>
      </c>
      <c r="ER8" s="60">
        <v>928818</v>
      </c>
      <c r="ES8" s="60">
        <v>0</v>
      </c>
      <c r="ET8" s="60">
        <v>0</v>
      </c>
      <c r="EU8" s="60">
        <v>0</v>
      </c>
      <c r="EV8" s="60">
        <v>0</v>
      </c>
      <c r="EW8" s="60">
        <v>0</v>
      </c>
      <c r="EX8" s="60">
        <v>0</v>
      </c>
      <c r="EY8" s="60">
        <v>0</v>
      </c>
      <c r="EZ8" s="60">
        <v>0</v>
      </c>
      <c r="FA8" s="60">
        <v>76340913</v>
      </c>
      <c r="FB8" s="60">
        <v>0</v>
      </c>
      <c r="FC8" s="60">
        <v>76340913</v>
      </c>
      <c r="FD8" s="60">
        <v>-11589351</v>
      </c>
      <c r="FE8" s="60">
        <v>-1835436</v>
      </c>
      <c r="FF8" s="60">
        <v>62916126</v>
      </c>
      <c r="FG8" s="60">
        <v>5290888</v>
      </c>
      <c r="FH8" s="60">
        <v>3076198</v>
      </c>
      <c r="FI8" s="60">
        <v>-1029927</v>
      </c>
      <c r="FJ8" s="60">
        <v>-77732</v>
      </c>
      <c r="FK8" s="60">
        <v>-89134</v>
      </c>
      <c r="FL8" s="60">
        <v>-258504</v>
      </c>
      <c r="FM8" s="60">
        <v>69827915</v>
      </c>
      <c r="FN8" s="60">
        <v>1627083</v>
      </c>
      <c r="FO8" s="60">
        <v>13227519</v>
      </c>
      <c r="FP8" s="60">
        <v>84682517</v>
      </c>
      <c r="FQ8" s="60">
        <v>0</v>
      </c>
      <c r="FR8" s="60">
        <v>84682517</v>
      </c>
      <c r="FS8" s="60">
        <v>0</v>
      </c>
    </row>
    <row r="9" spans="1:175" x14ac:dyDescent="0.25">
      <c r="A9" s="62">
        <v>201712</v>
      </c>
      <c r="B9" s="62">
        <v>63028</v>
      </c>
      <c r="C9" s="63" t="s">
        <v>585</v>
      </c>
      <c r="D9" s="60">
        <v>28406</v>
      </c>
      <c r="E9" s="60">
        <v>-443</v>
      </c>
      <c r="F9" s="60">
        <v>27963</v>
      </c>
      <c r="G9" s="60">
        <v>0</v>
      </c>
      <c r="H9" s="60">
        <v>0</v>
      </c>
      <c r="I9" s="60">
        <v>0</v>
      </c>
      <c r="J9" s="60">
        <v>44847</v>
      </c>
      <c r="K9" s="60">
        <v>-35030</v>
      </c>
      <c r="L9" s="60">
        <v>-354</v>
      </c>
      <c r="M9" s="60">
        <v>-5705</v>
      </c>
      <c r="N9" s="60">
        <v>3757</v>
      </c>
      <c r="O9" s="60">
        <v>-8147</v>
      </c>
      <c r="P9" s="60">
        <v>-231148</v>
      </c>
      <c r="Q9" s="60">
        <v>14182</v>
      </c>
      <c r="R9" s="60">
        <v>-216966</v>
      </c>
      <c r="S9" s="60">
        <v>190938</v>
      </c>
      <c r="T9" s="60">
        <v>-4553</v>
      </c>
      <c r="U9" s="60">
        <v>186385</v>
      </c>
      <c r="V9" s="60">
        <v>0</v>
      </c>
      <c r="W9" s="60">
        <v>0</v>
      </c>
      <c r="X9" s="60">
        <v>0</v>
      </c>
      <c r="Y9" s="60">
        <v>-21894</v>
      </c>
      <c r="Z9" s="60">
        <v>0</v>
      </c>
      <c r="AA9" s="60">
        <v>0</v>
      </c>
      <c r="AB9" s="60">
        <v>-21894</v>
      </c>
      <c r="AC9" s="60">
        <v>7136</v>
      </c>
      <c r="AD9" s="60">
        <v>-21766</v>
      </c>
      <c r="AE9" s="60">
        <v>0</v>
      </c>
      <c r="AF9" s="60">
        <v>-7136</v>
      </c>
      <c r="AG9" s="60">
        <v>0</v>
      </c>
      <c r="AH9" s="60">
        <v>-6040</v>
      </c>
      <c r="AI9" s="60">
        <v>0</v>
      </c>
      <c r="AJ9" s="60">
        <v>-34942</v>
      </c>
      <c r="AK9" s="60">
        <v>206</v>
      </c>
      <c r="AL9" s="60">
        <v>-34737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>
        <v>0</v>
      </c>
      <c r="BG9" s="60">
        <v>0</v>
      </c>
      <c r="BH9" s="60">
        <v>0</v>
      </c>
      <c r="BI9" s="60">
        <v>0</v>
      </c>
      <c r="BJ9" s="60">
        <v>0</v>
      </c>
      <c r="BK9" s="60">
        <v>0</v>
      </c>
      <c r="BL9" s="60">
        <v>0</v>
      </c>
      <c r="BM9" s="60">
        <v>0</v>
      </c>
      <c r="BN9" s="60">
        <v>2519687</v>
      </c>
      <c r="BO9" s="60">
        <v>0</v>
      </c>
      <c r="BP9" s="60">
        <v>0</v>
      </c>
      <c r="BQ9" s="60">
        <v>35080</v>
      </c>
      <c r="BR9" s="60">
        <v>2622943</v>
      </c>
      <c r="BS9" s="60">
        <v>2622943</v>
      </c>
      <c r="BT9" s="60">
        <v>0</v>
      </c>
      <c r="BU9" s="60">
        <v>0</v>
      </c>
      <c r="BV9" s="60">
        <v>11629</v>
      </c>
      <c r="BW9" s="60">
        <v>4</v>
      </c>
      <c r="BX9" s="60">
        <v>4</v>
      </c>
      <c r="BY9" s="60">
        <v>8714</v>
      </c>
      <c r="BZ9" s="60">
        <v>0</v>
      </c>
      <c r="CA9" s="60">
        <v>6</v>
      </c>
      <c r="CB9" s="60">
        <v>20353</v>
      </c>
      <c r="CC9" s="60">
        <v>37545</v>
      </c>
      <c r="CD9" s="60">
        <v>0</v>
      </c>
      <c r="CE9" s="60">
        <v>0</v>
      </c>
      <c r="CF9" s="60">
        <v>0</v>
      </c>
      <c r="CG9" s="60">
        <v>37545</v>
      </c>
      <c r="CH9" s="60">
        <v>12444</v>
      </c>
      <c r="CI9" s="60">
        <v>6780</v>
      </c>
      <c r="CJ9" s="60">
        <v>19224</v>
      </c>
      <c r="CK9" s="60">
        <v>2703644</v>
      </c>
      <c r="CL9" s="60">
        <v>90007</v>
      </c>
      <c r="CM9" s="60">
        <v>0</v>
      </c>
      <c r="CN9" s="60">
        <v>0</v>
      </c>
      <c r="CO9" s="60">
        <v>0</v>
      </c>
      <c r="CP9" s="60">
        <v>229261</v>
      </c>
      <c r="CQ9" s="60">
        <v>0</v>
      </c>
      <c r="CR9" s="60">
        <v>319268</v>
      </c>
      <c r="CS9" s="60">
        <v>0</v>
      </c>
      <c r="CT9" s="60">
        <v>0</v>
      </c>
      <c r="CU9" s="60">
        <v>0</v>
      </c>
      <c r="CV9" s="60">
        <v>2312526</v>
      </c>
      <c r="CW9" s="60">
        <v>2348753</v>
      </c>
      <c r="CX9" s="60">
        <v>0</v>
      </c>
      <c r="CY9" s="60">
        <v>0</v>
      </c>
      <c r="CZ9" s="60">
        <v>2348753</v>
      </c>
      <c r="DA9" s="60">
        <v>0</v>
      </c>
      <c r="DB9" s="60">
        <v>0</v>
      </c>
      <c r="DC9" s="60">
        <v>0</v>
      </c>
      <c r="DD9" s="60">
        <v>0</v>
      </c>
      <c r="DE9" s="60">
        <v>2348753</v>
      </c>
      <c r="DF9" s="60">
        <v>787</v>
      </c>
      <c r="DG9" s="60">
        <v>0</v>
      </c>
      <c r="DH9" s="60">
        <v>787</v>
      </c>
      <c r="DI9" s="60">
        <v>542</v>
      </c>
      <c r="DJ9" s="60">
        <v>0</v>
      </c>
      <c r="DK9" s="60">
        <v>0</v>
      </c>
      <c r="DL9" s="60">
        <v>0</v>
      </c>
      <c r="DM9" s="60">
        <v>5484</v>
      </c>
      <c r="DN9" s="60">
        <v>28530</v>
      </c>
      <c r="DO9" s="60">
        <v>34556</v>
      </c>
      <c r="DP9" s="60">
        <v>280</v>
      </c>
      <c r="DQ9" s="60">
        <v>2703644</v>
      </c>
      <c r="DR9" s="60"/>
      <c r="DS9" s="60">
        <v>3578</v>
      </c>
      <c r="DT9" s="60">
        <v>0</v>
      </c>
      <c r="DU9" s="60">
        <v>0</v>
      </c>
      <c r="DV9" s="60">
        <v>0</v>
      </c>
      <c r="DW9" s="60">
        <v>0</v>
      </c>
      <c r="DX9" s="60">
        <v>68177</v>
      </c>
      <c r="DY9" s="60">
        <v>0</v>
      </c>
      <c r="DZ9" s="60">
        <v>0</v>
      </c>
      <c r="EA9" s="60">
        <v>11629</v>
      </c>
      <c r="EB9" s="60">
        <v>0</v>
      </c>
      <c r="EC9" s="60"/>
      <c r="ED9" s="60">
        <v>0</v>
      </c>
      <c r="EE9" s="60">
        <v>0</v>
      </c>
      <c r="EF9" s="60">
        <v>0</v>
      </c>
      <c r="EG9" s="60">
        <v>0</v>
      </c>
      <c r="EH9" s="60">
        <v>0</v>
      </c>
      <c r="EI9" s="60">
        <v>0</v>
      </c>
      <c r="EJ9" s="60">
        <v>0</v>
      </c>
      <c r="EK9" s="60">
        <v>0</v>
      </c>
      <c r="EL9" s="60">
        <v>0</v>
      </c>
      <c r="EM9" s="60">
        <v>0</v>
      </c>
      <c r="EN9" s="60">
        <v>0</v>
      </c>
      <c r="EO9" s="60">
        <v>0</v>
      </c>
      <c r="EP9" s="60">
        <v>0</v>
      </c>
      <c r="EQ9" s="60">
        <v>118</v>
      </c>
      <c r="ER9" s="60">
        <v>36110</v>
      </c>
      <c r="ES9" s="60">
        <v>0</v>
      </c>
      <c r="ET9" s="60">
        <v>0</v>
      </c>
      <c r="EU9" s="60">
        <v>0</v>
      </c>
      <c r="EV9" s="60">
        <v>0</v>
      </c>
      <c r="EW9" s="60">
        <v>0</v>
      </c>
      <c r="EX9" s="60">
        <v>0</v>
      </c>
      <c r="EY9" s="60">
        <v>0</v>
      </c>
      <c r="EZ9" s="60">
        <v>0</v>
      </c>
      <c r="FA9" s="60">
        <v>2539690</v>
      </c>
      <c r="FB9" s="60"/>
      <c r="FC9" s="60">
        <v>2539690</v>
      </c>
      <c r="FD9" s="60">
        <v>-117</v>
      </c>
      <c r="FE9" s="60">
        <v>-646052</v>
      </c>
      <c r="FF9" s="60">
        <v>1893521</v>
      </c>
      <c r="FG9" s="60">
        <v>28406</v>
      </c>
      <c r="FH9" s="60">
        <v>64368</v>
      </c>
      <c r="FI9" s="60">
        <v>-234858</v>
      </c>
      <c r="FJ9" s="60">
        <v>-3925</v>
      </c>
      <c r="FK9" s="60">
        <v>-7517</v>
      </c>
      <c r="FL9" s="60">
        <v>32820</v>
      </c>
      <c r="FM9" s="60">
        <v>1772815</v>
      </c>
      <c r="FN9" s="60">
        <v>575820</v>
      </c>
      <c r="FO9" s="60">
        <v>118</v>
      </c>
      <c r="FP9" s="60">
        <v>2348753</v>
      </c>
      <c r="FQ9" s="60"/>
      <c r="FR9" s="60">
        <v>2348753</v>
      </c>
      <c r="FS9" s="60"/>
    </row>
    <row r="10" spans="1:175" x14ac:dyDescent="0.25">
      <c r="A10" s="62">
        <v>201712</v>
      </c>
      <c r="B10" s="62">
        <v>63022</v>
      </c>
      <c r="C10" s="63" t="s">
        <v>586</v>
      </c>
      <c r="D10" s="60">
        <v>549161</v>
      </c>
      <c r="E10" s="60">
        <v>-1418</v>
      </c>
      <c r="F10" s="60">
        <v>547743</v>
      </c>
      <c r="G10" s="60">
        <v>0</v>
      </c>
      <c r="H10" s="60">
        <v>0</v>
      </c>
      <c r="I10" s="60">
        <v>0</v>
      </c>
      <c r="J10" s="60">
        <v>9435</v>
      </c>
      <c r="K10" s="60">
        <v>108466</v>
      </c>
      <c r="L10" s="60">
        <v>-300</v>
      </c>
      <c r="M10" s="60">
        <v>-756</v>
      </c>
      <c r="N10" s="60">
        <v>116845</v>
      </c>
      <c r="O10" s="60">
        <v>-18992</v>
      </c>
      <c r="P10" s="60">
        <v>-180309</v>
      </c>
      <c r="Q10" s="60">
        <v>0</v>
      </c>
      <c r="R10" s="60">
        <v>-180309</v>
      </c>
      <c r="S10" s="60">
        <v>-427245</v>
      </c>
      <c r="T10" s="60">
        <v>-12</v>
      </c>
      <c r="U10" s="60">
        <v>-427257</v>
      </c>
      <c r="V10" s="60">
        <v>-2338</v>
      </c>
      <c r="W10" s="60">
        <v>0</v>
      </c>
      <c r="X10" s="60">
        <v>-21928</v>
      </c>
      <c r="Y10" s="60">
        <v>-15490</v>
      </c>
      <c r="Z10" s="60">
        <v>0</v>
      </c>
      <c r="AA10" s="60">
        <v>0</v>
      </c>
      <c r="AB10" s="60">
        <v>-37418</v>
      </c>
      <c r="AC10" s="60">
        <v>711</v>
      </c>
      <c r="AD10" s="60">
        <v>-1015</v>
      </c>
      <c r="AE10" s="60">
        <v>0</v>
      </c>
      <c r="AF10" s="60">
        <v>-711</v>
      </c>
      <c r="AG10" s="60">
        <v>4180</v>
      </c>
      <c r="AH10" s="60">
        <v>0</v>
      </c>
      <c r="AI10" s="60">
        <v>0</v>
      </c>
      <c r="AJ10" s="60">
        <v>2454</v>
      </c>
      <c r="AK10" s="60">
        <v>-540</v>
      </c>
      <c r="AL10" s="60">
        <v>1914</v>
      </c>
      <c r="AM10" s="60">
        <v>44845</v>
      </c>
      <c r="AN10" s="60">
        <v>-40814</v>
      </c>
      <c r="AO10" s="60">
        <v>-8697</v>
      </c>
      <c r="AP10" s="60">
        <v>-24</v>
      </c>
      <c r="AQ10" s="60">
        <v>4035</v>
      </c>
      <c r="AR10" s="60">
        <v>0</v>
      </c>
      <c r="AS10" s="60">
        <v>-20527</v>
      </c>
      <c r="AT10" s="60">
        <v>20527</v>
      </c>
      <c r="AU10" s="60">
        <v>-6282</v>
      </c>
      <c r="AV10" s="60">
        <v>0</v>
      </c>
      <c r="AW10" s="60">
        <v>6282</v>
      </c>
      <c r="AX10" s="60">
        <v>0</v>
      </c>
      <c r="AY10" s="60">
        <v>0</v>
      </c>
      <c r="AZ10" s="60">
        <v>-3134</v>
      </c>
      <c r="BA10" s="60">
        <v>-897</v>
      </c>
      <c r="BB10" s="60">
        <v>0</v>
      </c>
      <c r="BC10" s="60">
        <v>-4031</v>
      </c>
      <c r="BD10" s="60">
        <v>-4</v>
      </c>
      <c r="BE10" s="60">
        <v>0</v>
      </c>
      <c r="BF10" s="60">
        <v>0</v>
      </c>
      <c r="BG10" s="60">
        <v>0</v>
      </c>
      <c r="BH10" s="60">
        <v>0</v>
      </c>
      <c r="BI10" s="60">
        <v>0</v>
      </c>
      <c r="BJ10" s="60">
        <v>0</v>
      </c>
      <c r="BK10" s="60">
        <v>0</v>
      </c>
      <c r="BL10" s="60">
        <v>0</v>
      </c>
      <c r="BM10" s="60">
        <v>0</v>
      </c>
      <c r="BN10" s="60">
        <v>229677</v>
      </c>
      <c r="BO10" s="60">
        <v>0</v>
      </c>
      <c r="BP10" s="60">
        <v>0</v>
      </c>
      <c r="BQ10" s="60">
        <v>0</v>
      </c>
      <c r="BR10" s="60">
        <v>229677</v>
      </c>
      <c r="BS10" s="60">
        <v>229677</v>
      </c>
      <c r="BT10" s="60">
        <v>1889663</v>
      </c>
      <c r="BU10" s="60">
        <v>101037</v>
      </c>
      <c r="BV10" s="60">
        <v>101125</v>
      </c>
      <c r="BW10" s="60">
        <v>0</v>
      </c>
      <c r="BX10" s="60">
        <v>0</v>
      </c>
      <c r="BY10" s="60">
        <v>0</v>
      </c>
      <c r="BZ10" s="60">
        <v>751</v>
      </c>
      <c r="CA10" s="60">
        <v>287</v>
      </c>
      <c r="CB10" s="60">
        <v>102163</v>
      </c>
      <c r="CC10" s="60">
        <v>0</v>
      </c>
      <c r="CD10" s="60">
        <v>0</v>
      </c>
      <c r="CE10" s="60">
        <v>74385</v>
      </c>
      <c r="CF10" s="60">
        <v>8683</v>
      </c>
      <c r="CG10" s="60">
        <v>83068</v>
      </c>
      <c r="CH10" s="60">
        <v>333</v>
      </c>
      <c r="CI10" s="60">
        <v>361</v>
      </c>
      <c r="CJ10" s="60">
        <v>694</v>
      </c>
      <c r="CK10" s="60">
        <v>2305265</v>
      </c>
      <c r="CL10" s="60">
        <v>2250</v>
      </c>
      <c r="CM10" s="60">
        <v>0</v>
      </c>
      <c r="CN10" s="60">
        <v>0</v>
      </c>
      <c r="CO10" s="60">
        <v>0</v>
      </c>
      <c r="CP10" s="60">
        <v>121247</v>
      </c>
      <c r="CQ10" s="60">
        <v>0</v>
      </c>
      <c r="CR10" s="60">
        <v>123497</v>
      </c>
      <c r="CS10" s="60">
        <v>0</v>
      </c>
      <c r="CT10" s="60">
        <v>0</v>
      </c>
      <c r="CU10" s="60">
        <v>0</v>
      </c>
      <c r="CV10" s="60">
        <v>95055</v>
      </c>
      <c r="CW10" s="60">
        <v>95055</v>
      </c>
      <c r="CX10" s="60">
        <v>1915559</v>
      </c>
      <c r="CY10" s="60">
        <v>1915559</v>
      </c>
      <c r="CZ10" s="60">
        <v>2010614</v>
      </c>
      <c r="DA10" s="60">
        <v>8427</v>
      </c>
      <c r="DB10" s="60">
        <v>101037</v>
      </c>
      <c r="DC10" s="60">
        <v>0</v>
      </c>
      <c r="DD10" s="60">
        <v>0</v>
      </c>
      <c r="DE10" s="60">
        <v>2128722</v>
      </c>
      <c r="DF10" s="60">
        <v>0</v>
      </c>
      <c r="DG10" s="60">
        <v>0</v>
      </c>
      <c r="DH10" s="60">
        <v>0</v>
      </c>
      <c r="DI10" s="60">
        <v>48</v>
      </c>
      <c r="DJ10" s="60">
        <v>0</v>
      </c>
      <c r="DK10" s="60">
        <v>9</v>
      </c>
      <c r="DL10" s="60">
        <v>25370</v>
      </c>
      <c r="DM10" s="60">
        <v>0</v>
      </c>
      <c r="DN10" s="60">
        <v>27619</v>
      </c>
      <c r="DO10" s="60">
        <v>53046</v>
      </c>
      <c r="DP10" s="60">
        <v>0</v>
      </c>
      <c r="DQ10" s="60">
        <v>2305265</v>
      </c>
      <c r="DR10" s="60">
        <v>8725</v>
      </c>
      <c r="DS10" s="60">
        <v>0</v>
      </c>
      <c r="DT10" s="60">
        <v>0</v>
      </c>
      <c r="DU10" s="60">
        <v>0</v>
      </c>
      <c r="DV10" s="60">
        <v>0</v>
      </c>
      <c r="DW10" s="60">
        <v>0</v>
      </c>
      <c r="DX10" s="60">
        <v>0</v>
      </c>
      <c r="DY10" s="60">
        <v>0</v>
      </c>
      <c r="DZ10" s="60">
        <v>0</v>
      </c>
      <c r="EA10" s="60">
        <v>88</v>
      </c>
      <c r="EB10" s="60">
        <v>0</v>
      </c>
      <c r="EC10" s="60">
        <v>0</v>
      </c>
      <c r="ED10" s="60">
        <v>0</v>
      </c>
      <c r="EE10" s="60">
        <v>0</v>
      </c>
      <c r="EF10" s="60">
        <v>0</v>
      </c>
      <c r="EG10" s="60">
        <v>0</v>
      </c>
      <c r="EH10" s="60">
        <v>0</v>
      </c>
      <c r="EI10" s="60">
        <v>0</v>
      </c>
      <c r="EJ10" s="60">
        <v>0</v>
      </c>
      <c r="EK10" s="60">
        <v>0</v>
      </c>
      <c r="EL10" s="60">
        <v>0</v>
      </c>
      <c r="EM10" s="60">
        <v>0</v>
      </c>
      <c r="EN10" s="60">
        <v>0</v>
      </c>
      <c r="EO10" s="60">
        <v>8644</v>
      </c>
      <c r="EP10" s="60">
        <v>0</v>
      </c>
      <c r="EQ10" s="60">
        <v>0</v>
      </c>
      <c r="ER10" s="60">
        <v>0</v>
      </c>
      <c r="ES10" s="60">
        <v>0</v>
      </c>
      <c r="ET10" s="60">
        <v>0</v>
      </c>
      <c r="EU10" s="60">
        <v>0</v>
      </c>
      <c r="EV10" s="60">
        <v>0</v>
      </c>
      <c r="EW10" s="60">
        <v>0</v>
      </c>
      <c r="EX10" s="60">
        <v>0</v>
      </c>
      <c r="EY10" s="60">
        <v>0</v>
      </c>
      <c r="EZ10" s="60">
        <v>0</v>
      </c>
      <c r="FA10" s="60">
        <v>1583369</v>
      </c>
      <c r="FB10" s="60">
        <v>6089</v>
      </c>
      <c r="FC10" s="60">
        <v>1589458</v>
      </c>
      <c r="FD10" s="60">
        <v>0</v>
      </c>
      <c r="FE10" s="60">
        <v>0</v>
      </c>
      <c r="FF10" s="60">
        <v>1589458</v>
      </c>
      <c r="FG10" s="60">
        <v>549161</v>
      </c>
      <c r="FH10" s="60">
        <v>98567</v>
      </c>
      <c r="FI10" s="60">
        <v>-180309</v>
      </c>
      <c r="FJ10" s="60">
        <v>-36406</v>
      </c>
      <c r="FK10" s="60">
        <v>-1430</v>
      </c>
      <c r="FL10" s="60">
        <v>0</v>
      </c>
      <c r="FM10" s="60">
        <v>2019041</v>
      </c>
      <c r="FN10" s="60">
        <v>0</v>
      </c>
      <c r="FO10" s="60">
        <v>0</v>
      </c>
      <c r="FP10" s="60">
        <v>2019041</v>
      </c>
      <c r="FQ10" s="60">
        <v>-8427</v>
      </c>
      <c r="FR10" s="60">
        <v>2010614</v>
      </c>
      <c r="FS10" s="60">
        <v>0</v>
      </c>
    </row>
    <row r="11" spans="1:175" x14ac:dyDescent="0.25">
      <c r="A11" s="62">
        <v>201712</v>
      </c>
      <c r="B11" s="62">
        <v>62965</v>
      </c>
      <c r="C11" s="63" t="s">
        <v>587</v>
      </c>
      <c r="D11" s="60">
        <v>31953665</v>
      </c>
      <c r="E11" s="60">
        <v>-182416</v>
      </c>
      <c r="F11" s="60">
        <v>31771249</v>
      </c>
      <c r="G11" s="60">
        <v>10515469</v>
      </c>
      <c r="H11" s="60">
        <v>695828</v>
      </c>
      <c r="I11" s="60">
        <v>0</v>
      </c>
      <c r="J11" s="60">
        <v>2963669</v>
      </c>
      <c r="K11" s="60">
        <v>11654993</v>
      </c>
      <c r="L11" s="60">
        <v>-9556</v>
      </c>
      <c r="M11" s="60">
        <v>-582456</v>
      </c>
      <c r="N11" s="60">
        <v>25237946</v>
      </c>
      <c r="O11" s="60">
        <v>-3606135</v>
      </c>
      <c r="P11" s="60">
        <v>-20843131</v>
      </c>
      <c r="Q11" s="60">
        <v>263218</v>
      </c>
      <c r="R11" s="60">
        <v>-20579913</v>
      </c>
      <c r="S11" s="60">
        <v>-27628131</v>
      </c>
      <c r="T11" s="60"/>
      <c r="U11" s="60">
        <v>-27628131</v>
      </c>
      <c r="V11" s="60">
        <v>-1792313</v>
      </c>
      <c r="W11" s="60">
        <v>-1862932</v>
      </c>
      <c r="X11" s="60">
        <v>-320837</v>
      </c>
      <c r="Y11" s="60">
        <v>-523371</v>
      </c>
      <c r="Z11" s="60">
        <v>0</v>
      </c>
      <c r="AA11" s="60">
        <v>0</v>
      </c>
      <c r="AB11" s="60">
        <v>-844208</v>
      </c>
      <c r="AC11" s="60">
        <v>-459916</v>
      </c>
      <c r="AD11" s="60">
        <v>235646</v>
      </c>
      <c r="AE11" s="60">
        <v>-431890</v>
      </c>
      <c r="AF11" s="60">
        <v>161023</v>
      </c>
      <c r="AG11" s="60">
        <v>1212944</v>
      </c>
      <c r="AH11" s="60">
        <v>-997073</v>
      </c>
      <c r="AI11" s="60">
        <v>0</v>
      </c>
      <c r="AJ11" s="60">
        <v>180650</v>
      </c>
      <c r="AK11" s="60">
        <v>297</v>
      </c>
      <c r="AL11" s="60">
        <v>180947</v>
      </c>
      <c r="AM11" s="60">
        <v>1783610</v>
      </c>
      <c r="AN11" s="60">
        <v>0</v>
      </c>
      <c r="AO11" s="60">
        <v>-183000</v>
      </c>
      <c r="AP11" s="60">
        <v>0</v>
      </c>
      <c r="AQ11" s="60">
        <v>1506818</v>
      </c>
      <c r="AR11" s="60">
        <v>0</v>
      </c>
      <c r="AS11" s="60">
        <v>-1125934</v>
      </c>
      <c r="AT11" s="60">
        <v>0</v>
      </c>
      <c r="AU11" s="60">
        <v>-885213</v>
      </c>
      <c r="AV11" s="60">
        <v>-21499</v>
      </c>
      <c r="AW11" s="60">
        <v>0</v>
      </c>
      <c r="AX11" s="60">
        <v>-2032646</v>
      </c>
      <c r="AY11" s="60">
        <v>26</v>
      </c>
      <c r="AZ11" s="60">
        <v>-60652</v>
      </c>
      <c r="BA11" s="60">
        <v>-59903</v>
      </c>
      <c r="BB11" s="60">
        <v>0</v>
      </c>
      <c r="BC11" s="60">
        <v>-120555</v>
      </c>
      <c r="BD11" s="60">
        <v>214467</v>
      </c>
      <c r="BE11" s="60">
        <v>-431890</v>
      </c>
      <c r="BF11" s="60">
        <v>58415</v>
      </c>
      <c r="BG11" s="60">
        <v>58415</v>
      </c>
      <c r="BH11" s="60">
        <v>0</v>
      </c>
      <c r="BI11" s="60">
        <v>195802661</v>
      </c>
      <c r="BJ11" s="60">
        <v>3350462</v>
      </c>
      <c r="BK11" s="60">
        <v>201502683</v>
      </c>
      <c r="BL11" s="60">
        <v>14981240</v>
      </c>
      <c r="BM11" s="60">
        <v>0</v>
      </c>
      <c r="BN11" s="60">
        <v>26049925</v>
      </c>
      <c r="BO11" s="60">
        <v>0</v>
      </c>
      <c r="BP11" s="60">
        <v>1472113</v>
      </c>
      <c r="BQ11" s="60">
        <v>20505627</v>
      </c>
      <c r="BR11" s="60">
        <v>68297493</v>
      </c>
      <c r="BS11" s="60">
        <v>269800176</v>
      </c>
      <c r="BT11" s="60">
        <v>246066893</v>
      </c>
      <c r="BU11" s="60">
        <v>0</v>
      </c>
      <c r="BV11" s="60">
        <v>0</v>
      </c>
      <c r="BW11" s="60">
        <v>394687</v>
      </c>
      <c r="BX11" s="60">
        <v>394687</v>
      </c>
      <c r="BY11" s="60">
        <v>72364</v>
      </c>
      <c r="BZ11" s="60">
        <v>2450236</v>
      </c>
      <c r="CA11" s="60">
        <v>45402</v>
      </c>
      <c r="CB11" s="60">
        <v>2962689</v>
      </c>
      <c r="CC11" s="60">
        <v>83509</v>
      </c>
      <c r="CD11" s="60">
        <v>356316</v>
      </c>
      <c r="CE11" s="60">
        <v>20796134</v>
      </c>
      <c r="CF11" s="60">
        <v>0</v>
      </c>
      <c r="CG11" s="60">
        <v>21235959</v>
      </c>
      <c r="CH11" s="60">
        <v>1157361</v>
      </c>
      <c r="CI11" s="60">
        <v>415152</v>
      </c>
      <c r="CJ11" s="60">
        <v>1572513</v>
      </c>
      <c r="CK11" s="60">
        <v>541894966</v>
      </c>
      <c r="CL11" s="60">
        <v>100000</v>
      </c>
      <c r="CM11" s="60">
        <v>0</v>
      </c>
      <c r="CN11" s="60">
        <v>1245015</v>
      </c>
      <c r="CO11" s="60">
        <v>1245015</v>
      </c>
      <c r="CP11" s="60">
        <v>3670570</v>
      </c>
      <c r="CQ11" s="60">
        <v>0</v>
      </c>
      <c r="CR11" s="60">
        <v>5015585</v>
      </c>
      <c r="CS11" s="60">
        <v>31358537</v>
      </c>
      <c r="CT11" s="60">
        <v>31358537</v>
      </c>
      <c r="CU11" s="60">
        <v>1292658</v>
      </c>
      <c r="CV11" s="60">
        <v>191636764</v>
      </c>
      <c r="CW11" s="60">
        <v>205612313</v>
      </c>
      <c r="CX11" s="60">
        <v>223206657</v>
      </c>
      <c r="CY11" s="60">
        <v>223206657</v>
      </c>
      <c r="CZ11" s="60">
        <v>428818970</v>
      </c>
      <c r="DA11" s="60">
        <v>2974271</v>
      </c>
      <c r="DB11" s="60">
        <v>5400468</v>
      </c>
      <c r="DC11" s="60">
        <v>1601631</v>
      </c>
      <c r="DD11" s="60">
        <v>-28</v>
      </c>
      <c r="DE11" s="60">
        <v>440087970</v>
      </c>
      <c r="DF11" s="60">
        <v>0</v>
      </c>
      <c r="DG11" s="60">
        <v>0</v>
      </c>
      <c r="DH11" s="60">
        <v>0</v>
      </c>
      <c r="DI11" s="60">
        <v>56398</v>
      </c>
      <c r="DJ11" s="60">
        <v>0</v>
      </c>
      <c r="DK11" s="60">
        <v>21746735</v>
      </c>
      <c r="DL11" s="60">
        <v>1073745</v>
      </c>
      <c r="DM11" s="60">
        <v>3684306</v>
      </c>
      <c r="DN11" s="60">
        <v>38078529</v>
      </c>
      <c r="DO11" s="60">
        <v>64639713</v>
      </c>
      <c r="DP11" s="60">
        <v>793163</v>
      </c>
      <c r="DQ11" s="60">
        <v>541894966</v>
      </c>
      <c r="DR11" s="60">
        <v>-93792</v>
      </c>
      <c r="DS11" s="60">
        <v>198319</v>
      </c>
      <c r="DT11" s="60">
        <v>0</v>
      </c>
      <c r="DU11" s="60">
        <v>1344359</v>
      </c>
      <c r="DV11" s="60">
        <v>1005201</v>
      </c>
      <c r="DW11" s="60">
        <v>0</v>
      </c>
      <c r="DX11" s="60">
        <v>5288587</v>
      </c>
      <c r="DY11" s="60">
        <v>0</v>
      </c>
      <c r="DZ11" s="60">
        <v>0</v>
      </c>
      <c r="EA11" s="60">
        <v>0</v>
      </c>
      <c r="EB11" s="60">
        <v>0</v>
      </c>
      <c r="EC11" s="60">
        <v>0</v>
      </c>
      <c r="ED11" s="60">
        <v>0</v>
      </c>
      <c r="EE11" s="60">
        <v>0</v>
      </c>
      <c r="EF11" s="60">
        <v>0</v>
      </c>
      <c r="EG11" s="60">
        <v>0</v>
      </c>
      <c r="EH11" s="60">
        <v>0</v>
      </c>
      <c r="EI11" s="60">
        <v>0</v>
      </c>
      <c r="EJ11" s="60">
        <v>0</v>
      </c>
      <c r="EK11" s="60">
        <v>0</v>
      </c>
      <c r="EL11" s="60">
        <v>0</v>
      </c>
      <c r="EM11" s="60">
        <v>0</v>
      </c>
      <c r="EN11" s="60">
        <v>0</v>
      </c>
      <c r="EO11" s="60">
        <v>0</v>
      </c>
      <c r="EP11" s="60">
        <v>606027</v>
      </c>
      <c r="EQ11" s="60">
        <v>10422282</v>
      </c>
      <c r="ER11" s="60">
        <v>2947240</v>
      </c>
      <c r="ES11" s="60">
        <v>0</v>
      </c>
      <c r="ET11" s="60">
        <v>0</v>
      </c>
      <c r="EU11" s="60">
        <v>0</v>
      </c>
      <c r="EV11" s="60">
        <v>0</v>
      </c>
      <c r="EW11" s="60">
        <v>0</v>
      </c>
      <c r="EX11" s="60">
        <v>0</v>
      </c>
      <c r="EY11" s="60">
        <v>0</v>
      </c>
      <c r="EZ11" s="60">
        <v>0</v>
      </c>
      <c r="FA11" s="60">
        <v>401220211</v>
      </c>
      <c r="FB11" s="60">
        <v>1181958</v>
      </c>
      <c r="FC11" s="60">
        <v>402402169</v>
      </c>
      <c r="FD11" s="60">
        <v>-12271609</v>
      </c>
      <c r="FE11" s="60">
        <v>-60579315</v>
      </c>
      <c r="FF11" s="60">
        <v>329551245</v>
      </c>
      <c r="FG11" s="60">
        <v>31953666</v>
      </c>
      <c r="FH11" s="60">
        <v>17454375</v>
      </c>
      <c r="FI11" s="60">
        <v>-20843131</v>
      </c>
      <c r="FJ11" s="60">
        <v>-833088</v>
      </c>
      <c r="FK11" s="60">
        <v>279203</v>
      </c>
      <c r="FL11" s="60">
        <v>-677427</v>
      </c>
      <c r="FM11" s="60">
        <v>356884843</v>
      </c>
      <c r="FN11" s="60">
        <v>64486114</v>
      </c>
      <c r="FO11" s="60">
        <v>10422284</v>
      </c>
      <c r="FP11" s="60">
        <v>431793241</v>
      </c>
      <c r="FQ11" s="60">
        <v>-2974271</v>
      </c>
      <c r="FR11" s="60">
        <v>428818970</v>
      </c>
      <c r="FS11" s="60"/>
    </row>
    <row r="12" spans="1:175" x14ac:dyDescent="0.25">
      <c r="A12" s="62">
        <v>201712</v>
      </c>
      <c r="B12" s="62">
        <v>62990</v>
      </c>
      <c r="C12" s="63" t="s">
        <v>588</v>
      </c>
      <c r="D12" s="60">
        <v>73769</v>
      </c>
      <c r="E12" s="60">
        <v>-251</v>
      </c>
      <c r="F12" s="60">
        <v>73518</v>
      </c>
      <c r="G12" s="60">
        <v>1608</v>
      </c>
      <c r="H12" s="60">
        <v>0</v>
      </c>
      <c r="I12" s="60">
        <v>0</v>
      </c>
      <c r="J12" s="60">
        <v>51226</v>
      </c>
      <c r="K12" s="60">
        <v>62621</v>
      </c>
      <c r="L12" s="60">
        <v>-2573</v>
      </c>
      <c r="M12" s="60">
        <v>-2150</v>
      </c>
      <c r="N12" s="60">
        <v>110732</v>
      </c>
      <c r="O12" s="60">
        <v>-10452</v>
      </c>
      <c r="P12" s="60">
        <v>-66103</v>
      </c>
      <c r="Q12" s="60">
        <v>2784</v>
      </c>
      <c r="R12" s="60">
        <v>-63319</v>
      </c>
      <c r="S12" s="60">
        <v>-61198</v>
      </c>
      <c r="T12" s="60">
        <v>0</v>
      </c>
      <c r="U12" s="60">
        <v>-61198</v>
      </c>
      <c r="V12" s="60">
        <v>0</v>
      </c>
      <c r="W12" s="60">
        <v>0</v>
      </c>
      <c r="X12" s="60">
        <v>0</v>
      </c>
      <c r="Y12" s="60">
        <v>-3681</v>
      </c>
      <c r="Z12" s="60">
        <v>0</v>
      </c>
      <c r="AA12" s="60">
        <v>0</v>
      </c>
      <c r="AB12" s="60">
        <v>-3681</v>
      </c>
      <c r="AC12" s="60">
        <v>-37322</v>
      </c>
      <c r="AD12" s="60">
        <v>8278</v>
      </c>
      <c r="AE12" s="60">
        <v>0</v>
      </c>
      <c r="AF12" s="60">
        <v>37322</v>
      </c>
      <c r="AG12" s="60">
        <v>0</v>
      </c>
      <c r="AH12" s="60">
        <v>0</v>
      </c>
      <c r="AI12" s="60">
        <v>0</v>
      </c>
      <c r="AJ12" s="60">
        <v>45600</v>
      </c>
      <c r="AK12" s="60">
        <v>-11534</v>
      </c>
      <c r="AL12" s="60">
        <v>34066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0</v>
      </c>
      <c r="BI12" s="60">
        <v>400</v>
      </c>
      <c r="BJ12" s="60">
        <v>0</v>
      </c>
      <c r="BK12" s="60">
        <v>400</v>
      </c>
      <c r="BL12" s="60">
        <v>0</v>
      </c>
      <c r="BM12" s="60">
        <v>2180</v>
      </c>
      <c r="BN12" s="60">
        <v>1912570</v>
      </c>
      <c r="BO12" s="60">
        <v>0</v>
      </c>
      <c r="BP12" s="60">
        <v>0</v>
      </c>
      <c r="BQ12" s="60">
        <v>14</v>
      </c>
      <c r="BR12" s="60">
        <v>1992254</v>
      </c>
      <c r="BS12" s="60">
        <v>1992654</v>
      </c>
      <c r="BT12" s="60">
        <v>0</v>
      </c>
      <c r="BU12" s="60">
        <v>0</v>
      </c>
      <c r="BV12" s="60">
        <v>359</v>
      </c>
      <c r="BW12" s="60">
        <v>3660</v>
      </c>
      <c r="BX12" s="60">
        <v>3660</v>
      </c>
      <c r="BY12" s="60"/>
      <c r="BZ12" s="60"/>
      <c r="CA12" s="60">
        <v>992</v>
      </c>
      <c r="CB12" s="60">
        <v>5011</v>
      </c>
      <c r="CC12" s="60">
        <v>0</v>
      </c>
      <c r="CD12" s="60">
        <v>2089</v>
      </c>
      <c r="CE12" s="60">
        <v>4700</v>
      </c>
      <c r="CF12" s="60">
        <v>0</v>
      </c>
      <c r="CG12" s="60">
        <v>6789</v>
      </c>
      <c r="CH12" s="60">
        <v>11027</v>
      </c>
      <c r="CI12" s="60">
        <v>3336</v>
      </c>
      <c r="CJ12" s="60">
        <v>14363</v>
      </c>
      <c r="CK12" s="60">
        <v>2018817</v>
      </c>
      <c r="CL12" s="60">
        <v>63000</v>
      </c>
      <c r="CM12" s="60">
        <v>0</v>
      </c>
      <c r="CN12" s="60">
        <v>0</v>
      </c>
      <c r="CO12" s="60">
        <v>0</v>
      </c>
      <c r="CP12" s="60">
        <v>424711</v>
      </c>
      <c r="CQ12" s="60">
        <v>0</v>
      </c>
      <c r="CR12" s="60">
        <v>712711</v>
      </c>
      <c r="CS12" s="60">
        <v>65000</v>
      </c>
      <c r="CT12" s="60">
        <v>65000</v>
      </c>
      <c r="CU12" s="60">
        <v>0</v>
      </c>
      <c r="CV12" s="60">
        <v>1115023</v>
      </c>
      <c r="CW12" s="60">
        <v>1204141</v>
      </c>
      <c r="CX12" s="60">
        <v>0</v>
      </c>
      <c r="CY12" s="60">
        <v>0</v>
      </c>
      <c r="CZ12" s="60">
        <v>1204141</v>
      </c>
      <c r="DA12" s="60">
        <v>0</v>
      </c>
      <c r="DB12" s="60">
        <v>0</v>
      </c>
      <c r="DC12" s="60">
        <v>0</v>
      </c>
      <c r="DD12" s="60">
        <v>0</v>
      </c>
      <c r="DE12" s="60">
        <v>1204141</v>
      </c>
      <c r="DF12" s="60">
        <v>0</v>
      </c>
      <c r="DG12" s="60">
        <v>0</v>
      </c>
      <c r="DH12" s="60">
        <v>0</v>
      </c>
      <c r="DI12" s="60">
        <v>0</v>
      </c>
      <c r="DJ12" s="60">
        <v>0</v>
      </c>
      <c r="DK12" s="60">
        <v>0</v>
      </c>
      <c r="DL12" s="60">
        <v>0</v>
      </c>
      <c r="DM12" s="60">
        <v>16708</v>
      </c>
      <c r="DN12" s="60">
        <v>4579</v>
      </c>
      <c r="DO12" s="60">
        <v>21287</v>
      </c>
      <c r="DP12" s="60">
        <v>15678</v>
      </c>
      <c r="DQ12" s="60">
        <v>2018817</v>
      </c>
      <c r="DR12" s="60">
        <v>0</v>
      </c>
      <c r="DS12" s="60">
        <v>0</v>
      </c>
      <c r="DT12" s="60">
        <v>0</v>
      </c>
      <c r="DU12" s="60">
        <v>0</v>
      </c>
      <c r="DV12" s="60">
        <v>0</v>
      </c>
      <c r="DW12" s="60">
        <v>0</v>
      </c>
      <c r="DX12" s="60">
        <v>77490</v>
      </c>
      <c r="DY12" s="60">
        <v>0</v>
      </c>
      <c r="DZ12" s="60">
        <v>0</v>
      </c>
      <c r="EA12" s="60">
        <v>359</v>
      </c>
      <c r="EB12" s="60">
        <v>0</v>
      </c>
      <c r="EC12" s="60"/>
      <c r="ED12" s="60"/>
      <c r="EE12" s="60">
        <v>0</v>
      </c>
      <c r="EF12" s="60">
        <v>225000</v>
      </c>
      <c r="EG12" s="60"/>
      <c r="EH12" s="60">
        <v>0</v>
      </c>
      <c r="EI12" s="60">
        <v>0</v>
      </c>
      <c r="EJ12" s="60">
        <v>0</v>
      </c>
      <c r="EK12" s="60">
        <v>0</v>
      </c>
      <c r="EL12" s="60">
        <v>0</v>
      </c>
      <c r="EM12" s="60">
        <v>0</v>
      </c>
      <c r="EN12" s="60">
        <v>0</v>
      </c>
      <c r="EO12" s="60">
        <v>0</v>
      </c>
      <c r="EP12" s="60">
        <v>32795</v>
      </c>
      <c r="EQ12" s="60">
        <v>52971</v>
      </c>
      <c r="ER12" s="60">
        <v>3352</v>
      </c>
      <c r="ES12" s="60">
        <v>0</v>
      </c>
      <c r="ET12" s="60">
        <v>0</v>
      </c>
      <c r="EU12" s="60">
        <v>0</v>
      </c>
      <c r="EV12" s="60">
        <v>0</v>
      </c>
      <c r="EW12" s="60">
        <v>0</v>
      </c>
      <c r="EX12" s="60">
        <v>0</v>
      </c>
      <c r="EY12" s="60">
        <v>0</v>
      </c>
      <c r="EZ12" s="60">
        <v>0</v>
      </c>
      <c r="FA12" s="60">
        <v>1161765</v>
      </c>
      <c r="FB12" s="60">
        <v>0</v>
      </c>
      <c r="FC12" s="60">
        <v>1161765</v>
      </c>
      <c r="FD12" s="60">
        <v>-32591</v>
      </c>
      <c r="FE12" s="60">
        <v>-56364</v>
      </c>
      <c r="FF12" s="60">
        <v>1072810</v>
      </c>
      <c r="FG12" s="60">
        <v>73769</v>
      </c>
      <c r="FH12" s="60">
        <v>53860</v>
      </c>
      <c r="FI12" s="60">
        <v>-66103</v>
      </c>
      <c r="FJ12" s="60">
        <v>-8223</v>
      </c>
      <c r="FK12" s="60">
        <v>-1660</v>
      </c>
      <c r="FL12" s="60">
        <v>3808</v>
      </c>
      <c r="FM12" s="60">
        <v>1128261</v>
      </c>
      <c r="FN12" s="60">
        <v>34589</v>
      </c>
      <c r="FO12" s="60">
        <v>52971</v>
      </c>
      <c r="FP12" s="60">
        <v>1204140</v>
      </c>
      <c r="FQ12" s="60">
        <v>0</v>
      </c>
      <c r="FR12" s="60">
        <v>1204140</v>
      </c>
      <c r="FS12" s="60">
        <v>-11681</v>
      </c>
    </row>
    <row r="13" spans="1:175" x14ac:dyDescent="0.25">
      <c r="A13" s="62">
        <v>201712</v>
      </c>
      <c r="B13" s="62">
        <v>62972</v>
      </c>
      <c r="C13" s="63" t="s">
        <v>589</v>
      </c>
      <c r="D13" s="60">
        <v>5542226</v>
      </c>
      <c r="E13" s="60">
        <v>-1338</v>
      </c>
      <c r="F13" s="60">
        <v>5540888</v>
      </c>
      <c r="G13" s="60">
        <v>3015051</v>
      </c>
      <c r="H13" s="60">
        <v>115865</v>
      </c>
      <c r="I13" s="60">
        <v>3261</v>
      </c>
      <c r="J13" s="60">
        <v>1098412</v>
      </c>
      <c r="K13" s="60">
        <v>2368390</v>
      </c>
      <c r="L13" s="60">
        <v>-18496</v>
      </c>
      <c r="M13" s="60">
        <v>-190057</v>
      </c>
      <c r="N13" s="60">
        <v>6392426</v>
      </c>
      <c r="O13" s="60">
        <v>-988299</v>
      </c>
      <c r="P13" s="60">
        <v>-2272497</v>
      </c>
      <c r="Q13" s="60"/>
      <c r="R13" s="60">
        <v>-2272497</v>
      </c>
      <c r="S13" s="60">
        <v>-7891497</v>
      </c>
      <c r="T13" s="60"/>
      <c r="U13" s="60">
        <v>-7891497</v>
      </c>
      <c r="V13" s="60">
        <v>-174314</v>
      </c>
      <c r="W13" s="60">
        <v>-301791</v>
      </c>
      <c r="X13" s="60">
        <v>-217</v>
      </c>
      <c r="Y13" s="60">
        <v>-232080</v>
      </c>
      <c r="Z13" s="60"/>
      <c r="AA13" s="60"/>
      <c r="AB13" s="60">
        <v>-232297</v>
      </c>
      <c r="AC13" s="60">
        <v>-40250</v>
      </c>
      <c r="AD13" s="60">
        <v>32369</v>
      </c>
      <c r="AE13" s="60"/>
      <c r="AF13" s="60">
        <v>40250</v>
      </c>
      <c r="AG13" s="60"/>
      <c r="AH13" s="60"/>
      <c r="AI13" s="60"/>
      <c r="AJ13" s="60">
        <v>72619</v>
      </c>
      <c r="AK13" s="60">
        <v>-8737</v>
      </c>
      <c r="AL13" s="60">
        <v>63882</v>
      </c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>
        <v>934</v>
      </c>
      <c r="BG13" s="60">
        <v>934</v>
      </c>
      <c r="BH13" s="60">
        <v>108020</v>
      </c>
      <c r="BI13" s="60">
        <v>51961293</v>
      </c>
      <c r="BJ13" s="60">
        <v>1060797</v>
      </c>
      <c r="BK13" s="60">
        <v>53022090</v>
      </c>
      <c r="BL13" s="60">
        <v>16063090</v>
      </c>
      <c r="BM13" s="60"/>
      <c r="BN13" s="60">
        <v>35669321</v>
      </c>
      <c r="BO13" s="60">
        <v>718126</v>
      </c>
      <c r="BP13" s="60">
        <v>80691</v>
      </c>
      <c r="BQ13" s="60">
        <v>6079750</v>
      </c>
      <c r="BR13" s="60">
        <v>58610978</v>
      </c>
      <c r="BS13" s="60">
        <v>111741088</v>
      </c>
      <c r="BT13" s="60"/>
      <c r="BU13" s="60"/>
      <c r="BV13" s="60"/>
      <c r="BW13" s="60"/>
      <c r="BX13" s="60"/>
      <c r="BY13" s="60"/>
      <c r="BZ13" s="60"/>
      <c r="CA13" s="60">
        <v>12608</v>
      </c>
      <c r="CB13" s="60">
        <v>12608</v>
      </c>
      <c r="CC13" s="60">
        <v>46216</v>
      </c>
      <c r="CD13" s="60">
        <v>22018</v>
      </c>
      <c r="CE13" s="60">
        <v>1051932</v>
      </c>
      <c r="CF13" s="60"/>
      <c r="CG13" s="60">
        <v>1120166</v>
      </c>
      <c r="CH13" s="60">
        <v>371184</v>
      </c>
      <c r="CI13" s="60">
        <v>116189</v>
      </c>
      <c r="CJ13" s="60">
        <v>487373</v>
      </c>
      <c r="CK13" s="60">
        <v>113362169</v>
      </c>
      <c r="CL13" s="60">
        <v>125000</v>
      </c>
      <c r="CM13" s="60"/>
      <c r="CN13" s="60"/>
      <c r="CO13" s="60"/>
      <c r="CP13" s="60">
        <v>1257983</v>
      </c>
      <c r="CQ13" s="60">
        <v>1640</v>
      </c>
      <c r="CR13" s="60">
        <v>1385782</v>
      </c>
      <c r="CS13" s="60"/>
      <c r="CT13" s="60">
        <v>3476748</v>
      </c>
      <c r="CU13" s="60"/>
      <c r="CV13" s="60">
        <v>20607062</v>
      </c>
      <c r="CW13" s="60">
        <v>96157892</v>
      </c>
      <c r="CX13" s="60"/>
      <c r="CY13" s="60"/>
      <c r="CZ13" s="60">
        <v>96157892</v>
      </c>
      <c r="DA13" s="60">
        <v>4256251</v>
      </c>
      <c r="DB13" s="60"/>
      <c r="DC13" s="60"/>
      <c r="DD13" s="60"/>
      <c r="DE13" s="60">
        <v>100414143</v>
      </c>
      <c r="DF13" s="60">
        <v>0</v>
      </c>
      <c r="DG13" s="60"/>
      <c r="DH13" s="60">
        <v>0</v>
      </c>
      <c r="DI13" s="60"/>
      <c r="DJ13" s="60"/>
      <c r="DK13" s="60">
        <v>5064551</v>
      </c>
      <c r="DL13" s="60">
        <v>194258</v>
      </c>
      <c r="DM13" s="60"/>
      <c r="DN13" s="60">
        <v>2826274</v>
      </c>
      <c r="DO13" s="60">
        <v>8085083</v>
      </c>
      <c r="DP13" s="60">
        <v>410</v>
      </c>
      <c r="DQ13" s="60">
        <v>113362169</v>
      </c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>
        <v>1162</v>
      </c>
      <c r="EG13" s="60"/>
      <c r="EH13" s="60"/>
      <c r="EI13" s="60"/>
      <c r="EJ13" s="60"/>
      <c r="EK13" s="60"/>
      <c r="EL13" s="60"/>
      <c r="EM13" s="60"/>
      <c r="EN13" s="60">
        <v>3476748</v>
      </c>
      <c r="EO13" s="60"/>
      <c r="EP13" s="60">
        <v>62699809</v>
      </c>
      <c r="EQ13" s="60">
        <v>12758707</v>
      </c>
      <c r="ER13" s="60">
        <v>92314</v>
      </c>
      <c r="ES13" s="60"/>
      <c r="ET13" s="60"/>
      <c r="EU13" s="60"/>
      <c r="EV13" s="60"/>
      <c r="EW13" s="60"/>
      <c r="EX13" s="60"/>
      <c r="EY13" s="60"/>
      <c r="EZ13" s="60"/>
      <c r="FA13" s="60">
        <v>88224847</v>
      </c>
      <c r="FB13" s="60">
        <v>4081937</v>
      </c>
      <c r="FC13" s="60">
        <v>92306785</v>
      </c>
      <c r="FD13" s="60">
        <v>-9513695</v>
      </c>
      <c r="FE13" s="60">
        <v>-5558423</v>
      </c>
      <c r="FF13" s="60">
        <v>77234667</v>
      </c>
      <c r="FG13" s="60">
        <v>5708382</v>
      </c>
      <c r="FH13" s="60">
        <v>2241841</v>
      </c>
      <c r="FI13" s="60">
        <v>2356290</v>
      </c>
      <c r="FJ13" s="60">
        <v>-252742</v>
      </c>
      <c r="FK13" s="60">
        <v>-48348</v>
      </c>
      <c r="FL13" s="60">
        <v>-241837</v>
      </c>
      <c r="FM13" s="60">
        <v>82285673</v>
      </c>
      <c r="FN13" s="60">
        <v>5369763</v>
      </c>
      <c r="FO13" s="60">
        <v>12758707</v>
      </c>
      <c r="FP13" s="60">
        <v>100414143</v>
      </c>
      <c r="FQ13" s="60">
        <v>-4256251</v>
      </c>
      <c r="FR13" s="60">
        <v>96157892</v>
      </c>
      <c r="FS13" s="60"/>
    </row>
    <row r="14" spans="1:175" x14ac:dyDescent="0.25">
      <c r="A14" s="62">
        <v>201712</v>
      </c>
      <c r="B14" s="62">
        <v>62997</v>
      </c>
      <c r="C14" s="63" t="s">
        <v>590</v>
      </c>
      <c r="D14" s="60">
        <v>13594918</v>
      </c>
      <c r="E14" s="60"/>
      <c r="F14" s="60">
        <v>13594918</v>
      </c>
      <c r="G14" s="60">
        <v>2269492</v>
      </c>
      <c r="H14" s="60">
        <v>730573</v>
      </c>
      <c r="I14" s="60"/>
      <c r="J14" s="60">
        <v>6479151</v>
      </c>
      <c r="K14" s="60">
        <v>7649793</v>
      </c>
      <c r="L14" s="60">
        <v>-32208</v>
      </c>
      <c r="M14" s="60">
        <v>-449813</v>
      </c>
      <c r="N14" s="60">
        <v>16646988</v>
      </c>
      <c r="O14" s="60">
        <v>-2283136</v>
      </c>
      <c r="P14" s="60">
        <v>-7844887</v>
      </c>
      <c r="Q14" s="60"/>
      <c r="R14" s="60">
        <v>-7844887</v>
      </c>
      <c r="S14" s="60">
        <v>-19461117</v>
      </c>
      <c r="T14" s="60"/>
      <c r="U14" s="60">
        <v>-19461117</v>
      </c>
      <c r="V14" s="60"/>
      <c r="W14" s="60"/>
      <c r="X14" s="60"/>
      <c r="Y14" s="60">
        <v>-229158</v>
      </c>
      <c r="Z14" s="60"/>
      <c r="AA14" s="60"/>
      <c r="AB14" s="60">
        <v>-229158</v>
      </c>
      <c r="AC14" s="60">
        <v>-426318</v>
      </c>
      <c r="AD14" s="60">
        <v>-2710</v>
      </c>
      <c r="AE14" s="60"/>
      <c r="AF14" s="60">
        <v>282905</v>
      </c>
      <c r="AG14" s="60">
        <v>34532</v>
      </c>
      <c r="AH14" s="60">
        <v>-35429</v>
      </c>
      <c r="AI14" s="60"/>
      <c r="AJ14" s="60">
        <v>279298</v>
      </c>
      <c r="AK14" s="60">
        <v>143413</v>
      </c>
      <c r="AL14" s="60">
        <v>422711</v>
      </c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>
        <v>1546</v>
      </c>
      <c r="BG14" s="60">
        <v>1546</v>
      </c>
      <c r="BH14" s="60">
        <v>0</v>
      </c>
      <c r="BI14" s="60">
        <v>893914</v>
      </c>
      <c r="BJ14" s="60">
        <v>288400</v>
      </c>
      <c r="BK14" s="60">
        <v>1299609</v>
      </c>
      <c r="BL14" s="60">
        <v>1698203</v>
      </c>
      <c r="BM14" s="60">
        <v>189667</v>
      </c>
      <c r="BN14" s="60">
        <v>7898365</v>
      </c>
      <c r="BO14" s="60"/>
      <c r="BP14" s="60">
        <v>832843</v>
      </c>
      <c r="BQ14" s="60">
        <v>496883</v>
      </c>
      <c r="BR14" s="60">
        <v>11115961</v>
      </c>
      <c r="BS14" s="60">
        <v>12415570</v>
      </c>
      <c r="BT14" s="60">
        <v>212981834</v>
      </c>
      <c r="BU14" s="60"/>
      <c r="BV14" s="60"/>
      <c r="BW14" s="60">
        <v>946158</v>
      </c>
      <c r="BX14" s="60">
        <v>946158</v>
      </c>
      <c r="BY14" s="60"/>
      <c r="BZ14" s="60">
        <v>9803</v>
      </c>
      <c r="CA14" s="60">
        <v>2826077</v>
      </c>
      <c r="CB14" s="60">
        <v>3782038</v>
      </c>
      <c r="CC14" s="60"/>
      <c r="CD14" s="60">
        <v>21290</v>
      </c>
      <c r="CE14" s="60">
        <v>3607810</v>
      </c>
      <c r="CF14" s="60"/>
      <c r="CG14" s="60">
        <v>3629100</v>
      </c>
      <c r="CH14" s="60"/>
      <c r="CI14" s="60">
        <v>287613</v>
      </c>
      <c r="CJ14" s="60">
        <v>287613</v>
      </c>
      <c r="CK14" s="60">
        <v>233173665</v>
      </c>
      <c r="CL14" s="60">
        <v>7649</v>
      </c>
      <c r="CM14" s="60"/>
      <c r="CN14" s="60"/>
      <c r="CO14" s="60"/>
      <c r="CP14" s="60">
        <v>4148560</v>
      </c>
      <c r="CQ14" s="60"/>
      <c r="CR14" s="60">
        <v>4156209</v>
      </c>
      <c r="CS14" s="60"/>
      <c r="CT14" s="60"/>
      <c r="CU14" s="60"/>
      <c r="CV14" s="60">
        <v>4698976</v>
      </c>
      <c r="CW14" s="60">
        <v>8126171</v>
      </c>
      <c r="CX14" s="60">
        <v>204314092</v>
      </c>
      <c r="CY14" s="60">
        <v>204314092</v>
      </c>
      <c r="CZ14" s="60">
        <v>212440263</v>
      </c>
      <c r="DA14" s="60"/>
      <c r="DB14" s="60"/>
      <c r="DC14" s="60"/>
      <c r="DD14" s="60"/>
      <c r="DE14" s="60">
        <v>212440263</v>
      </c>
      <c r="DF14" s="60"/>
      <c r="DG14" s="60"/>
      <c r="DH14" s="60"/>
      <c r="DI14" s="60"/>
      <c r="DJ14" s="60"/>
      <c r="DK14" s="60">
        <v>8823494</v>
      </c>
      <c r="DL14" s="60">
        <v>1948238</v>
      </c>
      <c r="DM14" s="60">
        <v>2298457</v>
      </c>
      <c r="DN14" s="60">
        <v>3507004</v>
      </c>
      <c r="DO14" s="60">
        <v>16577193</v>
      </c>
      <c r="DP14" s="60"/>
      <c r="DQ14" s="60">
        <v>233173665</v>
      </c>
      <c r="DR14" s="60"/>
      <c r="DS14" s="60">
        <v>75964</v>
      </c>
      <c r="DT14" s="60">
        <v>0</v>
      </c>
      <c r="DU14" s="60">
        <v>117295</v>
      </c>
      <c r="DV14" s="60">
        <v>0</v>
      </c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>
        <v>3427195</v>
      </c>
      <c r="ER14" s="60"/>
      <c r="ES14" s="60"/>
      <c r="ET14" s="60"/>
      <c r="EU14" s="60"/>
      <c r="EV14" s="60"/>
      <c r="EW14" s="60"/>
      <c r="EX14" s="60"/>
      <c r="EY14" s="60"/>
      <c r="EZ14" s="60"/>
      <c r="FA14" s="60">
        <v>189907187</v>
      </c>
      <c r="FB14" s="60"/>
      <c r="FC14" s="60">
        <v>189907187</v>
      </c>
      <c r="FD14" s="60">
        <v>-190243</v>
      </c>
      <c r="FE14" s="60">
        <v>-1540973</v>
      </c>
      <c r="FF14" s="60">
        <v>188175971</v>
      </c>
      <c r="FG14" s="60">
        <v>12150607</v>
      </c>
      <c r="FH14" s="60">
        <v>13758246</v>
      </c>
      <c r="FI14" s="60">
        <v>-6955181</v>
      </c>
      <c r="FJ14" s="60">
        <v>-271427</v>
      </c>
      <c r="FK14" s="60">
        <v>519702</v>
      </c>
      <c r="FL14" s="60"/>
      <c r="FM14" s="60">
        <v>207377918</v>
      </c>
      <c r="FN14" s="60">
        <v>1421909</v>
      </c>
      <c r="FO14" s="60">
        <v>211771</v>
      </c>
      <c r="FP14" s="60">
        <v>209011598</v>
      </c>
      <c r="FQ14" s="60"/>
      <c r="FR14" s="60">
        <v>209011598</v>
      </c>
      <c r="FS14" s="60"/>
    </row>
    <row r="15" spans="1:175" x14ac:dyDescent="0.25">
      <c r="A15" s="62">
        <v>201712</v>
      </c>
      <c r="B15" s="62">
        <v>62548</v>
      </c>
      <c r="C15" s="63" t="s">
        <v>1152</v>
      </c>
      <c r="D15" s="60">
        <v>8783996</v>
      </c>
      <c r="E15" s="60">
        <v>-388</v>
      </c>
      <c r="F15" s="60">
        <v>8783607</v>
      </c>
      <c r="G15" s="60">
        <v>9055766</v>
      </c>
      <c r="H15" s="60">
        <v>73999</v>
      </c>
      <c r="I15" s="60">
        <v>0</v>
      </c>
      <c r="J15" s="60">
        <v>4012486</v>
      </c>
      <c r="K15" s="60">
        <v>2428872</v>
      </c>
      <c r="L15" s="60">
        <v>-15876</v>
      </c>
      <c r="M15" s="60">
        <v>-187032</v>
      </c>
      <c r="N15" s="60">
        <v>15368215</v>
      </c>
      <c r="O15" s="60">
        <v>-1757011</v>
      </c>
      <c r="P15" s="60">
        <v>-8646053</v>
      </c>
      <c r="Q15" s="60">
        <v>0</v>
      </c>
      <c r="R15" s="60">
        <v>-8646053</v>
      </c>
      <c r="S15" s="60">
        <v>-13540420</v>
      </c>
      <c r="T15" s="60">
        <v>0</v>
      </c>
      <c r="U15" s="60">
        <v>-13540420</v>
      </c>
      <c r="V15" s="60">
        <v>0</v>
      </c>
      <c r="W15" s="60">
        <v>-6848</v>
      </c>
      <c r="X15" s="60">
        <v>0</v>
      </c>
      <c r="Y15" s="60">
        <v>-169861</v>
      </c>
      <c r="Z15" s="60">
        <v>0</v>
      </c>
      <c r="AA15" s="60">
        <v>0</v>
      </c>
      <c r="AB15" s="60">
        <v>-169861</v>
      </c>
      <c r="AC15" s="60">
        <v>-141451</v>
      </c>
      <c r="AD15" s="60">
        <v>-109822</v>
      </c>
      <c r="AE15" s="60">
        <v>0</v>
      </c>
      <c r="AF15" s="60">
        <v>141451</v>
      </c>
      <c r="AG15" s="60">
        <v>0</v>
      </c>
      <c r="AH15" s="60">
        <v>0</v>
      </c>
      <c r="AI15" s="60">
        <v>0</v>
      </c>
      <c r="AJ15" s="60">
        <v>31630</v>
      </c>
      <c r="AK15" s="60">
        <v>31208</v>
      </c>
      <c r="AL15" s="60">
        <v>62838</v>
      </c>
      <c r="AM15" s="60">
        <v>0</v>
      </c>
      <c r="AN15" s="60">
        <v>0</v>
      </c>
      <c r="AO15" s="60">
        <v>0</v>
      </c>
      <c r="AP15" s="60">
        <v>0</v>
      </c>
      <c r="AQ15" s="60">
        <v>0</v>
      </c>
      <c r="AR15" s="60">
        <v>0</v>
      </c>
      <c r="AS15" s="60">
        <v>0</v>
      </c>
      <c r="AT15" s="60">
        <v>0</v>
      </c>
      <c r="AU15" s="60">
        <v>0</v>
      </c>
      <c r="AV15" s="60">
        <v>0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v>0</v>
      </c>
      <c r="BH15" s="60">
        <v>0</v>
      </c>
      <c r="BI15" s="60">
        <v>27939881</v>
      </c>
      <c r="BJ15" s="60">
        <v>225446</v>
      </c>
      <c r="BK15" s="60">
        <v>29759533</v>
      </c>
      <c r="BL15" s="60">
        <v>4775026</v>
      </c>
      <c r="BM15" s="60">
        <v>210941</v>
      </c>
      <c r="BN15" s="60">
        <v>83697369</v>
      </c>
      <c r="BO15" s="60">
        <v>391082</v>
      </c>
      <c r="BP15" s="60">
        <v>0</v>
      </c>
      <c r="BQ15" s="60">
        <v>41643009</v>
      </c>
      <c r="BR15" s="60">
        <v>137824511</v>
      </c>
      <c r="BS15" s="60">
        <v>167584044</v>
      </c>
      <c r="BT15" s="60">
        <v>89139587</v>
      </c>
      <c r="BU15" s="60">
        <v>0</v>
      </c>
      <c r="BV15" s="60">
        <v>0</v>
      </c>
      <c r="BW15" s="60">
        <v>362125</v>
      </c>
      <c r="BX15" s="60">
        <v>362125</v>
      </c>
      <c r="BY15" s="60">
        <v>0</v>
      </c>
      <c r="BZ15" s="60">
        <v>1140842</v>
      </c>
      <c r="CA15" s="60">
        <v>94738</v>
      </c>
      <c r="CB15" s="60">
        <v>1597705</v>
      </c>
      <c r="CC15" s="60">
        <v>14050</v>
      </c>
      <c r="CD15" s="60">
        <v>0</v>
      </c>
      <c r="CE15" s="60">
        <v>2331222</v>
      </c>
      <c r="CF15" s="60">
        <v>1207301</v>
      </c>
      <c r="CG15" s="60">
        <v>3552573</v>
      </c>
      <c r="CH15" s="60">
        <v>3922597</v>
      </c>
      <c r="CI15" s="60">
        <v>226109</v>
      </c>
      <c r="CJ15" s="60">
        <v>4148706</v>
      </c>
      <c r="CK15" s="60">
        <v>266022615</v>
      </c>
      <c r="CL15" s="60">
        <v>800</v>
      </c>
      <c r="CM15" s="60">
        <v>73098</v>
      </c>
      <c r="CN15" s="60">
        <v>0</v>
      </c>
      <c r="CO15" s="60">
        <v>0</v>
      </c>
      <c r="CP15" s="60">
        <v>3633691</v>
      </c>
      <c r="CQ15" s="60">
        <v>0</v>
      </c>
      <c r="CR15" s="60">
        <v>3707589</v>
      </c>
      <c r="CS15" s="60">
        <v>0</v>
      </c>
      <c r="CT15" s="60">
        <v>4465303</v>
      </c>
      <c r="CU15" s="60">
        <v>0</v>
      </c>
      <c r="CV15" s="60">
        <v>6641389</v>
      </c>
      <c r="CW15" s="60">
        <v>111790051</v>
      </c>
      <c r="CX15" s="60">
        <v>82739516</v>
      </c>
      <c r="CY15" s="60">
        <v>82739516</v>
      </c>
      <c r="CZ15" s="60">
        <v>194529567</v>
      </c>
      <c r="DA15" s="60">
        <v>0</v>
      </c>
      <c r="DB15" s="60">
        <v>0</v>
      </c>
      <c r="DC15" s="60">
        <v>0</v>
      </c>
      <c r="DD15" s="60">
        <v>0</v>
      </c>
      <c r="DE15" s="60">
        <v>194529567</v>
      </c>
      <c r="DF15" s="60">
        <v>0</v>
      </c>
      <c r="DG15" s="60">
        <v>0</v>
      </c>
      <c r="DH15" s="60">
        <v>0</v>
      </c>
      <c r="DI15" s="60">
        <v>61458</v>
      </c>
      <c r="DJ15" s="60">
        <v>0</v>
      </c>
      <c r="DK15" s="60">
        <v>23125707</v>
      </c>
      <c r="DL15" s="60">
        <v>2565860</v>
      </c>
      <c r="DM15" s="60">
        <v>0</v>
      </c>
      <c r="DN15" s="60">
        <v>37360622</v>
      </c>
      <c r="DO15" s="60">
        <v>63113648</v>
      </c>
      <c r="DP15" s="60">
        <v>206508</v>
      </c>
      <c r="DQ15" s="60">
        <v>266022615</v>
      </c>
      <c r="DR15" s="60">
        <v>0</v>
      </c>
      <c r="DS15" s="60">
        <v>0</v>
      </c>
      <c r="DT15" s="60">
        <v>0</v>
      </c>
      <c r="DU15" s="60">
        <v>1478163</v>
      </c>
      <c r="DV15" s="60">
        <v>116043</v>
      </c>
      <c r="DW15" s="60">
        <v>0</v>
      </c>
      <c r="DX15" s="60">
        <v>7107084</v>
      </c>
      <c r="DY15" s="60">
        <v>0</v>
      </c>
      <c r="DZ15" s="60">
        <v>0</v>
      </c>
      <c r="EA15" s="60">
        <v>0</v>
      </c>
      <c r="EB15" s="60">
        <v>0</v>
      </c>
      <c r="EC15" s="60">
        <v>0</v>
      </c>
      <c r="ED15" s="60">
        <v>0</v>
      </c>
      <c r="EE15" s="60">
        <v>0</v>
      </c>
      <c r="EF15" s="60">
        <v>0</v>
      </c>
      <c r="EG15" s="60">
        <v>0</v>
      </c>
      <c r="EH15" s="60">
        <v>73098</v>
      </c>
      <c r="EI15" s="60">
        <v>0</v>
      </c>
      <c r="EJ15" s="60">
        <v>0</v>
      </c>
      <c r="EK15" s="60">
        <v>0</v>
      </c>
      <c r="EL15" s="60">
        <v>0</v>
      </c>
      <c r="EM15" s="60">
        <v>0</v>
      </c>
      <c r="EN15" s="60">
        <v>4465303</v>
      </c>
      <c r="EO15" s="60">
        <v>0</v>
      </c>
      <c r="EP15" s="60">
        <v>88604507</v>
      </c>
      <c r="EQ15" s="60">
        <v>16173426</v>
      </c>
      <c r="ER15" s="60">
        <v>370729</v>
      </c>
      <c r="ES15" s="60">
        <v>0</v>
      </c>
      <c r="ET15" s="60">
        <v>0</v>
      </c>
      <c r="EU15" s="60">
        <v>0</v>
      </c>
      <c r="EV15" s="60">
        <v>0</v>
      </c>
      <c r="EW15" s="60">
        <v>0</v>
      </c>
      <c r="EX15" s="60">
        <v>0</v>
      </c>
      <c r="EY15" s="60">
        <v>0</v>
      </c>
      <c r="EZ15" s="60">
        <v>0</v>
      </c>
      <c r="FA15" s="60">
        <v>185330078</v>
      </c>
      <c r="FB15" s="60">
        <v>0</v>
      </c>
      <c r="FC15" s="60">
        <v>185330078</v>
      </c>
      <c r="FD15" s="60">
        <v>-14356744</v>
      </c>
      <c r="FE15" s="60">
        <v>-24548198</v>
      </c>
      <c r="FF15" s="60">
        <v>146425136</v>
      </c>
      <c r="FG15" s="60">
        <v>8783993</v>
      </c>
      <c r="FH15" s="60">
        <v>7744649</v>
      </c>
      <c r="FI15" s="60">
        <v>-8354786</v>
      </c>
      <c r="FJ15" s="60">
        <v>-243914</v>
      </c>
      <c r="FK15" s="60">
        <v>-142582</v>
      </c>
      <c r="FL15" s="60">
        <v>-97335</v>
      </c>
      <c r="FM15" s="60">
        <v>154115161</v>
      </c>
      <c r="FN15" s="60">
        <v>24044879</v>
      </c>
      <c r="FO15" s="60">
        <v>16173426</v>
      </c>
      <c r="FP15" s="60">
        <v>194529691</v>
      </c>
      <c r="FQ15" s="60">
        <v>0</v>
      </c>
      <c r="FR15" s="60">
        <v>194529691</v>
      </c>
      <c r="FS15" s="60">
        <v>196225</v>
      </c>
    </row>
    <row r="16" spans="1:175" x14ac:dyDescent="0.25">
      <c r="A16" s="62">
        <v>201712</v>
      </c>
      <c r="B16" s="62">
        <v>63014</v>
      </c>
      <c r="C16" s="63" t="s">
        <v>591</v>
      </c>
      <c r="D16" s="60">
        <v>5919188</v>
      </c>
      <c r="E16" s="60">
        <v>-761</v>
      </c>
      <c r="F16" s="60">
        <v>5918427</v>
      </c>
      <c r="G16" s="60">
        <v>0</v>
      </c>
      <c r="H16" s="60">
        <v>0</v>
      </c>
      <c r="I16" s="60">
        <v>0</v>
      </c>
      <c r="J16" s="60">
        <v>379293</v>
      </c>
      <c r="K16" s="60">
        <v>1691676</v>
      </c>
      <c r="L16" s="60">
        <v>-16871</v>
      </c>
      <c r="M16" s="60">
        <v>-51901</v>
      </c>
      <c r="N16" s="60">
        <v>2002197</v>
      </c>
      <c r="O16" s="60">
        <v>-280969</v>
      </c>
      <c r="P16" s="60">
        <v>-4727212</v>
      </c>
      <c r="Q16" s="60">
        <v>160516</v>
      </c>
      <c r="R16" s="60">
        <v>-4566696</v>
      </c>
      <c r="S16" s="60">
        <v>-2988039</v>
      </c>
      <c r="T16" s="60">
        <v>-129678</v>
      </c>
      <c r="U16" s="60">
        <v>-3117717</v>
      </c>
      <c r="V16" s="60">
        <v>158699</v>
      </c>
      <c r="W16" s="60">
        <v>0</v>
      </c>
      <c r="X16" s="60">
        <v>-184598</v>
      </c>
      <c r="Y16" s="60">
        <v>-275233</v>
      </c>
      <c r="Z16" s="60">
        <v>0</v>
      </c>
      <c r="AA16" s="60">
        <v>0</v>
      </c>
      <c r="AB16" s="60">
        <v>-459831</v>
      </c>
      <c r="AC16" s="60">
        <v>-5489</v>
      </c>
      <c r="AD16" s="60">
        <v>-351379</v>
      </c>
      <c r="AE16" s="60">
        <v>35164</v>
      </c>
      <c r="AF16" s="60">
        <v>1131</v>
      </c>
      <c r="AG16" s="60">
        <v>247166</v>
      </c>
      <c r="AH16" s="60">
        <v>0</v>
      </c>
      <c r="AI16" s="60">
        <v>0</v>
      </c>
      <c r="AJ16" s="60">
        <v>-67918</v>
      </c>
      <c r="AK16" s="60">
        <v>-17787</v>
      </c>
      <c r="AL16" s="60">
        <v>-85705</v>
      </c>
      <c r="AM16" s="60">
        <v>307671</v>
      </c>
      <c r="AN16" s="60">
        <v>-4465</v>
      </c>
      <c r="AO16" s="60">
        <v>57163</v>
      </c>
      <c r="AP16" s="60">
        <v>0</v>
      </c>
      <c r="AQ16" s="60">
        <v>364937</v>
      </c>
      <c r="AR16" s="60">
        <v>-14</v>
      </c>
      <c r="AS16" s="60">
        <v>-165798</v>
      </c>
      <c r="AT16" s="60">
        <v>0</v>
      </c>
      <c r="AU16" s="60">
        <v>-104719</v>
      </c>
      <c r="AV16" s="60">
        <v>-107</v>
      </c>
      <c r="AW16" s="60">
        <v>-10095</v>
      </c>
      <c r="AX16" s="60">
        <v>-280719</v>
      </c>
      <c r="AY16" s="60">
        <v>0</v>
      </c>
      <c r="AZ16" s="60">
        <v>-14203</v>
      </c>
      <c r="BA16" s="60">
        <v>-39210</v>
      </c>
      <c r="BB16" s="60">
        <v>0</v>
      </c>
      <c r="BC16" s="60">
        <v>-53413</v>
      </c>
      <c r="BD16" s="60">
        <v>4372</v>
      </c>
      <c r="BE16" s="60">
        <v>35163</v>
      </c>
      <c r="BF16" s="60">
        <v>0</v>
      </c>
      <c r="BG16" s="60">
        <v>0</v>
      </c>
      <c r="BH16" s="60">
        <v>0</v>
      </c>
      <c r="BI16" s="60">
        <v>0</v>
      </c>
      <c r="BJ16" s="60">
        <v>0</v>
      </c>
      <c r="BK16" s="60">
        <v>0</v>
      </c>
      <c r="BL16" s="60">
        <v>486</v>
      </c>
      <c r="BM16" s="60">
        <v>11619</v>
      </c>
      <c r="BN16" s="60">
        <v>3022862</v>
      </c>
      <c r="BO16" s="60">
        <v>0</v>
      </c>
      <c r="BP16" s="60">
        <v>0</v>
      </c>
      <c r="BQ16" s="60">
        <v>3518</v>
      </c>
      <c r="BR16" s="60">
        <v>3490586</v>
      </c>
      <c r="BS16" s="60">
        <v>3490586</v>
      </c>
      <c r="BT16" s="60">
        <v>29346325</v>
      </c>
      <c r="BU16" s="60">
        <v>53228</v>
      </c>
      <c r="BV16" s="60">
        <v>364856</v>
      </c>
      <c r="BW16" s="60">
        <v>1371</v>
      </c>
      <c r="BX16" s="60">
        <v>1371</v>
      </c>
      <c r="BY16" s="60">
        <v>4566</v>
      </c>
      <c r="BZ16" s="60">
        <v>328</v>
      </c>
      <c r="CA16" s="60">
        <v>60532</v>
      </c>
      <c r="CB16" s="60">
        <v>431653</v>
      </c>
      <c r="CC16" s="60">
        <v>0</v>
      </c>
      <c r="CD16" s="60">
        <v>69415</v>
      </c>
      <c r="CE16" s="60">
        <v>0</v>
      </c>
      <c r="CF16" s="60">
        <v>0</v>
      </c>
      <c r="CG16" s="60">
        <v>69415</v>
      </c>
      <c r="CH16" s="60">
        <v>81791</v>
      </c>
      <c r="CI16" s="60">
        <v>181674</v>
      </c>
      <c r="CJ16" s="60">
        <v>263464</v>
      </c>
      <c r="CK16" s="60">
        <v>33727936</v>
      </c>
      <c r="CL16" s="60">
        <v>7474</v>
      </c>
      <c r="CM16" s="60">
        <v>0</v>
      </c>
      <c r="CN16" s="60">
        <v>0</v>
      </c>
      <c r="CO16" s="60">
        <v>0</v>
      </c>
      <c r="CP16" s="60">
        <v>737420</v>
      </c>
      <c r="CQ16" s="60">
        <v>0</v>
      </c>
      <c r="CR16" s="60">
        <v>744894</v>
      </c>
      <c r="CS16" s="60">
        <v>70000</v>
      </c>
      <c r="CT16" s="60">
        <v>70000</v>
      </c>
      <c r="CU16" s="60">
        <v>16322</v>
      </c>
      <c r="CV16" s="60">
        <v>3021337</v>
      </c>
      <c r="CW16" s="60">
        <v>3052732</v>
      </c>
      <c r="CX16" s="60">
        <v>28067787</v>
      </c>
      <c r="CY16" s="60">
        <v>28336715</v>
      </c>
      <c r="CZ16" s="60">
        <v>31389447</v>
      </c>
      <c r="DA16" s="60">
        <v>975274</v>
      </c>
      <c r="DB16" s="60">
        <v>0</v>
      </c>
      <c r="DC16" s="60">
        <v>1377</v>
      </c>
      <c r="DD16" s="60">
        <v>0</v>
      </c>
      <c r="DE16" s="60">
        <v>32386396</v>
      </c>
      <c r="DF16" s="60">
        <v>0</v>
      </c>
      <c r="DG16" s="60">
        <v>0</v>
      </c>
      <c r="DH16" s="60">
        <v>0</v>
      </c>
      <c r="DI16" s="60">
        <v>60544</v>
      </c>
      <c r="DJ16" s="60">
        <v>111</v>
      </c>
      <c r="DK16" s="60">
        <v>0</v>
      </c>
      <c r="DL16" s="60">
        <v>11011</v>
      </c>
      <c r="DM16" s="60">
        <v>0</v>
      </c>
      <c r="DN16" s="60">
        <v>446178</v>
      </c>
      <c r="DO16" s="60">
        <v>517845</v>
      </c>
      <c r="DP16" s="60">
        <v>8800</v>
      </c>
      <c r="DQ16" s="60">
        <v>33727936</v>
      </c>
      <c r="DR16" s="60">
        <v>4568</v>
      </c>
      <c r="DS16" s="60">
        <v>126493</v>
      </c>
      <c r="DT16" s="60">
        <v>0</v>
      </c>
      <c r="DU16" s="60">
        <v>0</v>
      </c>
      <c r="DV16" s="60">
        <v>0</v>
      </c>
      <c r="DW16" s="60">
        <v>0</v>
      </c>
      <c r="DX16" s="60">
        <v>452102</v>
      </c>
      <c r="DY16" s="60">
        <v>0</v>
      </c>
      <c r="DZ16" s="60">
        <v>0</v>
      </c>
      <c r="EA16" s="60">
        <v>311628</v>
      </c>
      <c r="EB16" s="60">
        <v>0</v>
      </c>
      <c r="EC16" s="60">
        <v>0</v>
      </c>
      <c r="ED16" s="60">
        <v>0</v>
      </c>
      <c r="EE16" s="60">
        <v>0</v>
      </c>
      <c r="EF16" s="60">
        <v>0</v>
      </c>
      <c r="EG16" s="60">
        <v>0</v>
      </c>
      <c r="EH16" s="60">
        <v>0</v>
      </c>
      <c r="EI16" s="60">
        <v>0</v>
      </c>
      <c r="EJ16" s="60">
        <v>0</v>
      </c>
      <c r="EK16" s="60">
        <v>0</v>
      </c>
      <c r="EL16" s="60">
        <v>0</v>
      </c>
      <c r="EM16" s="60">
        <v>0</v>
      </c>
      <c r="EN16" s="60">
        <v>0</v>
      </c>
      <c r="EO16" s="60">
        <v>3976</v>
      </c>
      <c r="EP16" s="60">
        <v>0</v>
      </c>
      <c r="EQ16" s="60">
        <v>0</v>
      </c>
      <c r="ER16" s="60">
        <v>31395</v>
      </c>
      <c r="ES16" s="60">
        <v>268927</v>
      </c>
      <c r="ET16" s="60">
        <v>0</v>
      </c>
      <c r="EU16" s="60">
        <v>0</v>
      </c>
      <c r="EV16" s="60">
        <v>0</v>
      </c>
      <c r="EW16" s="60">
        <v>0</v>
      </c>
      <c r="EX16" s="60">
        <v>0</v>
      </c>
      <c r="EY16" s="60">
        <v>0</v>
      </c>
      <c r="EZ16" s="60">
        <v>0</v>
      </c>
      <c r="FA16" s="60">
        <v>28015107</v>
      </c>
      <c r="FB16" s="60">
        <v>1133987</v>
      </c>
      <c r="FC16" s="60">
        <v>29149094</v>
      </c>
      <c r="FD16" s="60">
        <v>-824</v>
      </c>
      <c r="FE16" s="60">
        <v>-49120</v>
      </c>
      <c r="FF16" s="60">
        <v>29099150</v>
      </c>
      <c r="FG16" s="60">
        <v>5919188</v>
      </c>
      <c r="FH16" s="60">
        <v>1762782</v>
      </c>
      <c r="FI16" s="60">
        <v>-4723639</v>
      </c>
      <c r="FJ16" s="60">
        <v>-212750</v>
      </c>
      <c r="FK16" s="60">
        <v>38712</v>
      </c>
      <c r="FL16" s="60">
        <v>-17</v>
      </c>
      <c r="FM16" s="60">
        <v>31883426</v>
      </c>
      <c r="FN16" s="60">
        <v>103693</v>
      </c>
      <c r="FO16" s="60">
        <v>504</v>
      </c>
      <c r="FP16" s="60">
        <v>31987623</v>
      </c>
      <c r="FQ16" s="60">
        <v>-975274</v>
      </c>
      <c r="FR16" s="60">
        <v>31012349</v>
      </c>
      <c r="FS16" s="60">
        <v>0</v>
      </c>
    </row>
    <row r="17" spans="1:175" x14ac:dyDescent="0.25">
      <c r="A17" s="62">
        <v>201712</v>
      </c>
      <c r="B17" s="62">
        <v>63016</v>
      </c>
      <c r="C17" s="63" t="s">
        <v>592</v>
      </c>
      <c r="D17" s="60">
        <v>7702497</v>
      </c>
      <c r="E17" s="60">
        <v>-495</v>
      </c>
      <c r="F17" s="60">
        <v>7702002</v>
      </c>
      <c r="G17" s="60">
        <v>113921</v>
      </c>
      <c r="H17" s="60">
        <v>16436</v>
      </c>
      <c r="I17" s="60">
        <v>0</v>
      </c>
      <c r="J17" s="60">
        <v>1490534</v>
      </c>
      <c r="K17" s="60">
        <v>2102767</v>
      </c>
      <c r="L17" s="60">
        <v>-50172</v>
      </c>
      <c r="M17" s="60">
        <v>-269900</v>
      </c>
      <c r="N17" s="60">
        <v>3403586</v>
      </c>
      <c r="O17" s="60">
        <v>-502642</v>
      </c>
      <c r="P17" s="60">
        <v>-4520368</v>
      </c>
      <c r="Q17" s="60">
        <v>3989</v>
      </c>
      <c r="R17" s="60">
        <v>-4516379</v>
      </c>
      <c r="S17" s="60">
        <v>-5388689</v>
      </c>
      <c r="T17" s="60">
        <v>-6504</v>
      </c>
      <c r="U17" s="60">
        <v>-5395193</v>
      </c>
      <c r="V17" s="60">
        <v>-138338</v>
      </c>
      <c r="W17" s="60">
        <v>0</v>
      </c>
      <c r="X17" s="60">
        <v>-126486</v>
      </c>
      <c r="Y17" s="60">
        <v>-281224</v>
      </c>
      <c r="Z17" s="60">
        <v>7375</v>
      </c>
      <c r="AA17" s="60">
        <v>741</v>
      </c>
      <c r="AB17" s="60">
        <v>-399594</v>
      </c>
      <c r="AC17" s="60">
        <v>-145706</v>
      </c>
      <c r="AD17" s="60">
        <v>7736</v>
      </c>
      <c r="AE17" s="60">
        <v>37897</v>
      </c>
      <c r="AF17" s="60">
        <v>97874</v>
      </c>
      <c r="AG17" s="60">
        <v>130869</v>
      </c>
      <c r="AH17" s="60">
        <v>0</v>
      </c>
      <c r="AI17" s="60">
        <v>0</v>
      </c>
      <c r="AJ17" s="60">
        <v>274376</v>
      </c>
      <c r="AK17" s="60">
        <v>-60251</v>
      </c>
      <c r="AL17" s="60">
        <v>214125</v>
      </c>
      <c r="AM17" s="60">
        <v>572820</v>
      </c>
      <c r="AN17" s="60">
        <v>-2324</v>
      </c>
      <c r="AO17" s="60">
        <v>1889</v>
      </c>
      <c r="AP17" s="60">
        <v>0</v>
      </c>
      <c r="AQ17" s="60">
        <v>573139</v>
      </c>
      <c r="AR17" s="60">
        <v>0</v>
      </c>
      <c r="AS17" s="60">
        <v>-433734</v>
      </c>
      <c r="AT17" s="60">
        <v>24265</v>
      </c>
      <c r="AU17" s="60">
        <v>-58911</v>
      </c>
      <c r="AV17" s="60">
        <v>-4043</v>
      </c>
      <c r="AW17" s="60">
        <v>-33934</v>
      </c>
      <c r="AX17" s="60">
        <v>-506357</v>
      </c>
      <c r="AY17" s="60">
        <v>-9163</v>
      </c>
      <c r="AZ17" s="60">
        <v>-17374</v>
      </c>
      <c r="BA17" s="60">
        <v>-24227</v>
      </c>
      <c r="BB17" s="60">
        <v>872</v>
      </c>
      <c r="BC17" s="60">
        <v>-40729</v>
      </c>
      <c r="BD17" s="60">
        <v>21007</v>
      </c>
      <c r="BE17" s="60">
        <v>37897</v>
      </c>
      <c r="BF17" s="60">
        <v>3442</v>
      </c>
      <c r="BG17" s="60">
        <v>3442</v>
      </c>
      <c r="BH17" s="60">
        <v>0</v>
      </c>
      <c r="BI17" s="60">
        <v>2803481</v>
      </c>
      <c r="BJ17" s="60">
        <v>514374</v>
      </c>
      <c r="BK17" s="60">
        <v>3317855</v>
      </c>
      <c r="BL17" s="60">
        <v>4791958</v>
      </c>
      <c r="BM17" s="60">
        <v>0</v>
      </c>
      <c r="BN17" s="60">
        <v>21349137</v>
      </c>
      <c r="BO17" s="60">
        <v>0</v>
      </c>
      <c r="BP17" s="60">
        <v>0</v>
      </c>
      <c r="BQ17" s="60">
        <v>104803</v>
      </c>
      <c r="BR17" s="60">
        <v>28345973</v>
      </c>
      <c r="BS17" s="60">
        <v>31663828</v>
      </c>
      <c r="BT17" s="60">
        <v>23901189</v>
      </c>
      <c r="BU17" s="60">
        <v>100099</v>
      </c>
      <c r="BV17" s="60">
        <v>120270</v>
      </c>
      <c r="BW17" s="60">
        <v>80301</v>
      </c>
      <c r="BX17" s="60">
        <v>80301</v>
      </c>
      <c r="BY17" s="60">
        <v>891</v>
      </c>
      <c r="BZ17" s="60">
        <v>3405044</v>
      </c>
      <c r="CA17" s="60">
        <v>44101</v>
      </c>
      <c r="CB17" s="60">
        <v>3650607</v>
      </c>
      <c r="CC17" s="60">
        <v>0</v>
      </c>
      <c r="CD17" s="60">
        <v>0</v>
      </c>
      <c r="CE17" s="60">
        <v>404155</v>
      </c>
      <c r="CF17" s="60">
        <v>7689</v>
      </c>
      <c r="CG17" s="60">
        <v>411844</v>
      </c>
      <c r="CH17" s="60">
        <v>191157</v>
      </c>
      <c r="CI17" s="60">
        <v>40915</v>
      </c>
      <c r="CJ17" s="60">
        <v>232072</v>
      </c>
      <c r="CK17" s="60">
        <v>59876271</v>
      </c>
      <c r="CL17" s="60">
        <v>12100</v>
      </c>
      <c r="CM17" s="60">
        <v>0</v>
      </c>
      <c r="CN17" s="60">
        <v>0</v>
      </c>
      <c r="CO17" s="60">
        <v>0</v>
      </c>
      <c r="CP17" s="60">
        <v>3376628</v>
      </c>
      <c r="CQ17" s="60">
        <v>0</v>
      </c>
      <c r="CR17" s="60">
        <v>3388728</v>
      </c>
      <c r="CS17" s="60">
        <v>480000</v>
      </c>
      <c r="CT17" s="60">
        <v>480000</v>
      </c>
      <c r="CU17" s="60">
        <v>40953</v>
      </c>
      <c r="CV17" s="60">
        <v>20421716</v>
      </c>
      <c r="CW17" s="60">
        <v>23968199</v>
      </c>
      <c r="CX17" s="60">
        <v>27975358</v>
      </c>
      <c r="CY17" s="60">
        <v>27975358</v>
      </c>
      <c r="CZ17" s="60">
        <v>51943557</v>
      </c>
      <c r="DA17" s="60">
        <v>235203</v>
      </c>
      <c r="DB17" s="60">
        <v>2443240</v>
      </c>
      <c r="DC17" s="60">
        <v>28789</v>
      </c>
      <c r="DD17" s="60">
        <v>20057</v>
      </c>
      <c r="DE17" s="60">
        <v>54711799</v>
      </c>
      <c r="DF17" s="60">
        <v>43401</v>
      </c>
      <c r="DG17" s="60">
        <v>0</v>
      </c>
      <c r="DH17" s="60">
        <v>45850</v>
      </c>
      <c r="DI17" s="60">
        <v>262370</v>
      </c>
      <c r="DJ17" s="60">
        <v>1231</v>
      </c>
      <c r="DK17" s="60">
        <v>13055</v>
      </c>
      <c r="DL17" s="60">
        <v>49072</v>
      </c>
      <c r="DM17" s="60">
        <v>1000</v>
      </c>
      <c r="DN17" s="60">
        <v>808127</v>
      </c>
      <c r="DO17" s="60">
        <v>1134855</v>
      </c>
      <c r="DP17" s="60">
        <v>38098</v>
      </c>
      <c r="DQ17" s="60">
        <v>59876271</v>
      </c>
      <c r="DR17" s="60">
        <v>754</v>
      </c>
      <c r="DS17" s="60">
        <v>13289</v>
      </c>
      <c r="DT17" s="60">
        <v>0</v>
      </c>
      <c r="DU17" s="60">
        <v>0</v>
      </c>
      <c r="DV17" s="60">
        <v>0</v>
      </c>
      <c r="DW17" s="60">
        <v>0</v>
      </c>
      <c r="DX17" s="60">
        <v>2100075</v>
      </c>
      <c r="DY17" s="60">
        <v>0</v>
      </c>
      <c r="DZ17" s="60">
        <v>0</v>
      </c>
      <c r="EA17" s="60">
        <v>20171</v>
      </c>
      <c r="EB17" s="60">
        <v>0</v>
      </c>
      <c r="EC17" s="60">
        <v>0</v>
      </c>
      <c r="ED17" s="60">
        <v>0</v>
      </c>
      <c r="EE17" s="60">
        <v>0</v>
      </c>
      <c r="EF17" s="60">
        <v>0</v>
      </c>
      <c r="EG17" s="60">
        <v>0</v>
      </c>
      <c r="EH17" s="60">
        <v>0</v>
      </c>
      <c r="EI17" s="60">
        <v>0</v>
      </c>
      <c r="EJ17" s="60">
        <v>0</v>
      </c>
      <c r="EK17" s="60">
        <v>0</v>
      </c>
      <c r="EL17" s="60">
        <v>0</v>
      </c>
      <c r="EM17" s="60">
        <v>0</v>
      </c>
      <c r="EN17" s="60">
        <v>0</v>
      </c>
      <c r="EO17" s="60">
        <v>0</v>
      </c>
      <c r="EP17" s="60">
        <v>1168290</v>
      </c>
      <c r="EQ17" s="60">
        <v>2270050</v>
      </c>
      <c r="ER17" s="60">
        <v>108142</v>
      </c>
      <c r="ES17" s="60">
        <v>0</v>
      </c>
      <c r="ET17" s="60">
        <v>2449</v>
      </c>
      <c r="EU17" s="60">
        <v>76941</v>
      </c>
      <c r="EV17" s="60">
        <v>0</v>
      </c>
      <c r="EW17" s="60">
        <v>0</v>
      </c>
      <c r="EX17" s="60">
        <v>0</v>
      </c>
      <c r="EY17" s="60">
        <v>0</v>
      </c>
      <c r="EZ17" s="60">
        <v>0</v>
      </c>
      <c r="FA17" s="60">
        <v>45664916</v>
      </c>
      <c r="FB17" s="60">
        <v>96865</v>
      </c>
      <c r="FC17" s="60">
        <v>45761781</v>
      </c>
      <c r="FD17" s="60">
        <v>-1960240</v>
      </c>
      <c r="FE17" s="60">
        <v>-1830724</v>
      </c>
      <c r="FF17" s="60">
        <v>41970817</v>
      </c>
      <c r="FG17" s="60">
        <v>8901822</v>
      </c>
      <c r="FH17" s="60">
        <v>2442222</v>
      </c>
      <c r="FI17" s="60">
        <v>-4831260</v>
      </c>
      <c r="FJ17" s="60">
        <v>-189129</v>
      </c>
      <c r="FK17" s="60">
        <v>-74099</v>
      </c>
      <c r="FL17" s="60">
        <v>34203</v>
      </c>
      <c r="FM17" s="60">
        <v>48254576</v>
      </c>
      <c r="FN17" s="60">
        <v>1654046</v>
      </c>
      <c r="FO17" s="60">
        <v>2270050</v>
      </c>
      <c r="FP17" s="60">
        <v>52178760</v>
      </c>
      <c r="FQ17" s="60">
        <v>-235203</v>
      </c>
      <c r="FR17" s="60">
        <v>51943557</v>
      </c>
      <c r="FS17" s="60">
        <v>88</v>
      </c>
    </row>
    <row r="18" spans="1:175" x14ac:dyDescent="0.25">
      <c r="A18" s="62">
        <v>201712</v>
      </c>
      <c r="B18" s="62">
        <v>63031</v>
      </c>
      <c r="C18" s="63" t="s">
        <v>593</v>
      </c>
      <c r="D18" s="60">
        <v>61357</v>
      </c>
      <c r="E18" s="60"/>
      <c r="F18" s="60">
        <v>61357</v>
      </c>
      <c r="G18" s="60"/>
      <c r="H18" s="60"/>
      <c r="I18" s="60"/>
      <c r="J18" s="60">
        <v>13265</v>
      </c>
      <c r="K18" s="60">
        <v>-20674</v>
      </c>
      <c r="L18" s="60">
        <v>-205</v>
      </c>
      <c r="M18" s="60">
        <v>-172</v>
      </c>
      <c r="N18" s="60">
        <v>-7786</v>
      </c>
      <c r="O18" s="60"/>
      <c r="P18" s="60">
        <v>-84975</v>
      </c>
      <c r="Q18" s="60"/>
      <c r="R18" s="60">
        <v>-84975</v>
      </c>
      <c r="S18" s="60">
        <v>11432</v>
      </c>
      <c r="T18" s="60"/>
      <c r="U18" s="60">
        <v>11432</v>
      </c>
      <c r="V18" s="60">
        <v>-84</v>
      </c>
      <c r="W18" s="60"/>
      <c r="X18" s="60"/>
      <c r="Y18" s="60">
        <v>-9785</v>
      </c>
      <c r="Z18" s="60"/>
      <c r="AA18" s="60"/>
      <c r="AB18" s="60">
        <v>-9785</v>
      </c>
      <c r="AC18" s="60"/>
      <c r="AD18" s="60">
        <v>-29841</v>
      </c>
      <c r="AE18" s="60"/>
      <c r="AF18" s="60"/>
      <c r="AG18" s="60"/>
      <c r="AH18" s="60"/>
      <c r="AI18" s="60"/>
      <c r="AJ18" s="60">
        <v>-29841</v>
      </c>
      <c r="AK18" s="60">
        <v>6559</v>
      </c>
      <c r="AL18" s="60">
        <v>-23282</v>
      </c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>
        <v>70309</v>
      </c>
      <c r="BN18" s="60">
        <v>951442</v>
      </c>
      <c r="BO18" s="60"/>
      <c r="BP18" s="60"/>
      <c r="BQ18" s="60">
        <v>23193</v>
      </c>
      <c r="BR18" s="60">
        <v>1044944</v>
      </c>
      <c r="BS18" s="60">
        <v>1044944</v>
      </c>
      <c r="BT18" s="60"/>
      <c r="BU18" s="60"/>
      <c r="BV18" s="60"/>
      <c r="BW18" s="60"/>
      <c r="BX18" s="60"/>
      <c r="BY18" s="60"/>
      <c r="BZ18" s="60"/>
      <c r="CA18" s="60">
        <v>15014</v>
      </c>
      <c r="CB18" s="60">
        <v>15014</v>
      </c>
      <c r="CC18" s="60">
        <v>16565</v>
      </c>
      <c r="CD18" s="60"/>
      <c r="CE18" s="60">
        <v>1632</v>
      </c>
      <c r="CF18" s="60"/>
      <c r="CG18" s="60">
        <v>18197</v>
      </c>
      <c r="CH18" s="60">
        <v>2631</v>
      </c>
      <c r="CI18" s="60"/>
      <c r="CJ18" s="60">
        <v>2631</v>
      </c>
      <c r="CK18" s="60">
        <v>1080786</v>
      </c>
      <c r="CL18" s="60">
        <v>125000</v>
      </c>
      <c r="CM18" s="60"/>
      <c r="CN18" s="60"/>
      <c r="CO18" s="60"/>
      <c r="CP18" s="60">
        <v>-1949</v>
      </c>
      <c r="CQ18" s="60"/>
      <c r="CR18" s="60">
        <v>123051</v>
      </c>
      <c r="CS18" s="60"/>
      <c r="CT18" s="60"/>
      <c r="CU18" s="60"/>
      <c r="CV18" s="60"/>
      <c r="CW18" s="60"/>
      <c r="CX18" s="60">
        <v>897850</v>
      </c>
      <c r="CY18" s="60">
        <v>897850</v>
      </c>
      <c r="CZ18" s="60">
        <v>897850</v>
      </c>
      <c r="DA18" s="60"/>
      <c r="DB18" s="60"/>
      <c r="DC18" s="60"/>
      <c r="DD18" s="60"/>
      <c r="DE18" s="60">
        <v>897850</v>
      </c>
      <c r="DF18" s="60"/>
      <c r="DG18" s="60"/>
      <c r="DH18" s="60"/>
      <c r="DI18" s="60">
        <v>2</v>
      </c>
      <c r="DJ18" s="60"/>
      <c r="DK18" s="60"/>
      <c r="DL18" s="60">
        <v>20074</v>
      </c>
      <c r="DM18" s="60"/>
      <c r="DN18" s="60">
        <v>39274</v>
      </c>
      <c r="DO18" s="60">
        <v>59885</v>
      </c>
      <c r="DP18" s="60"/>
      <c r="DQ18" s="60">
        <v>1080786</v>
      </c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>
        <v>535</v>
      </c>
      <c r="EY18" s="60"/>
      <c r="EZ18" s="60"/>
      <c r="FA18" s="60">
        <v>910000</v>
      </c>
      <c r="FB18" s="60">
        <v>100</v>
      </c>
      <c r="FC18" s="60">
        <v>910100</v>
      </c>
      <c r="FD18" s="60"/>
      <c r="FE18" s="60"/>
      <c r="FF18" s="60">
        <v>910100</v>
      </c>
      <c r="FG18" s="60">
        <v>61400</v>
      </c>
      <c r="FH18" s="60">
        <v>-6800</v>
      </c>
      <c r="FI18" s="60">
        <v>-85000</v>
      </c>
      <c r="FJ18" s="60"/>
      <c r="FK18" s="60">
        <v>18200</v>
      </c>
      <c r="FL18" s="60"/>
      <c r="FM18" s="60">
        <v>897900</v>
      </c>
      <c r="FN18" s="60"/>
      <c r="FO18" s="60"/>
      <c r="FP18" s="60">
        <v>897900</v>
      </c>
      <c r="FQ18" s="60"/>
      <c r="FR18" s="60">
        <v>897900</v>
      </c>
      <c r="FS18" s="60"/>
    </row>
    <row r="19" spans="1:175" x14ac:dyDescent="0.25">
      <c r="A19" s="62">
        <v>201712</v>
      </c>
      <c r="B19" s="62">
        <v>62983</v>
      </c>
      <c r="C19" s="63" t="s">
        <v>1163</v>
      </c>
      <c r="D19" s="60">
        <v>18874141</v>
      </c>
      <c r="E19" s="60">
        <v>-78550</v>
      </c>
      <c r="F19" s="60">
        <v>18795591</v>
      </c>
      <c r="G19" s="60">
        <v>569236</v>
      </c>
      <c r="H19" s="60">
        <v>496415</v>
      </c>
      <c r="I19" s="60">
        <v>12152</v>
      </c>
      <c r="J19" s="60">
        <v>4622995</v>
      </c>
      <c r="K19" s="60">
        <v>6668320</v>
      </c>
      <c r="L19" s="60">
        <v>-1726544</v>
      </c>
      <c r="M19" s="60">
        <v>-367863</v>
      </c>
      <c r="N19" s="60">
        <v>10274711</v>
      </c>
      <c r="O19" s="60">
        <v>-1310207</v>
      </c>
      <c r="P19" s="60">
        <v>-12581136</v>
      </c>
      <c r="Q19" s="60">
        <v>35233</v>
      </c>
      <c r="R19" s="60">
        <v>-12545903</v>
      </c>
      <c r="S19" s="60">
        <v>-13069953</v>
      </c>
      <c r="T19" s="60">
        <v>-726</v>
      </c>
      <c r="U19" s="60">
        <v>-13070679</v>
      </c>
      <c r="V19" s="60">
        <v>-678938</v>
      </c>
      <c r="W19" s="60">
        <v>-136955</v>
      </c>
      <c r="X19" s="60">
        <v>-81655</v>
      </c>
      <c r="Y19" s="60">
        <v>-568859</v>
      </c>
      <c r="Z19" s="60">
        <v>42660</v>
      </c>
      <c r="AA19" s="60">
        <v>0</v>
      </c>
      <c r="AB19" s="60">
        <v>-607854</v>
      </c>
      <c r="AC19" s="60">
        <v>8491</v>
      </c>
      <c r="AD19" s="60">
        <v>728257</v>
      </c>
      <c r="AE19" s="60">
        <v>16385</v>
      </c>
      <c r="AF19" s="60">
        <v>-56985</v>
      </c>
      <c r="AG19" s="60">
        <v>6644</v>
      </c>
      <c r="AH19" s="60">
        <v>0</v>
      </c>
      <c r="AI19" s="60">
        <v>0</v>
      </c>
      <c r="AJ19" s="60">
        <v>694301</v>
      </c>
      <c r="AK19" s="60">
        <v>-167262</v>
      </c>
      <c r="AL19" s="60">
        <v>527039</v>
      </c>
      <c r="AM19" s="60">
        <v>98417</v>
      </c>
      <c r="AN19" s="60">
        <v>0</v>
      </c>
      <c r="AO19" s="60">
        <v>1154</v>
      </c>
      <c r="AP19" s="60">
        <v>0</v>
      </c>
      <c r="AQ19" s="60">
        <v>99500</v>
      </c>
      <c r="AR19" s="60">
        <v>-5467</v>
      </c>
      <c r="AS19" s="60">
        <v>-143443</v>
      </c>
      <c r="AT19" s="60">
        <v>0</v>
      </c>
      <c r="AU19" s="60">
        <v>40137</v>
      </c>
      <c r="AV19" s="60">
        <v>-4966</v>
      </c>
      <c r="AW19" s="60">
        <v>0</v>
      </c>
      <c r="AX19" s="60">
        <v>-108272</v>
      </c>
      <c r="AY19" s="60">
        <v>198</v>
      </c>
      <c r="AZ19" s="60">
        <v>-17313</v>
      </c>
      <c r="BA19" s="60">
        <v>0</v>
      </c>
      <c r="BB19" s="60">
        <v>0</v>
      </c>
      <c r="BC19" s="60">
        <v>-17313</v>
      </c>
      <c r="BD19" s="60">
        <v>47739</v>
      </c>
      <c r="BE19" s="60">
        <v>16385</v>
      </c>
      <c r="BF19" s="60">
        <v>524</v>
      </c>
      <c r="BG19" s="60">
        <v>524</v>
      </c>
      <c r="BH19" s="60">
        <v>413237</v>
      </c>
      <c r="BI19" s="60">
        <v>7271277</v>
      </c>
      <c r="BJ19" s="60">
        <v>2801529</v>
      </c>
      <c r="BK19" s="60">
        <v>10576957</v>
      </c>
      <c r="BL19" s="60">
        <v>6224368</v>
      </c>
      <c r="BM19" s="60">
        <v>28093016</v>
      </c>
      <c r="BN19" s="60">
        <v>69228038</v>
      </c>
      <c r="BO19" s="60">
        <v>0</v>
      </c>
      <c r="BP19" s="60">
        <v>0</v>
      </c>
      <c r="BQ19" s="60">
        <v>24477064</v>
      </c>
      <c r="BR19" s="60">
        <v>128022486</v>
      </c>
      <c r="BS19" s="60">
        <v>139012680</v>
      </c>
      <c r="BT19" s="60">
        <v>77437397</v>
      </c>
      <c r="BU19" s="60">
        <v>0</v>
      </c>
      <c r="BV19" s="60">
        <v>4215</v>
      </c>
      <c r="BW19" s="60">
        <v>556748</v>
      </c>
      <c r="BX19" s="60">
        <v>556748</v>
      </c>
      <c r="BY19" s="60">
        <v>446255</v>
      </c>
      <c r="BZ19" s="60">
        <v>128436</v>
      </c>
      <c r="CA19" s="60">
        <v>1775626</v>
      </c>
      <c r="CB19" s="60">
        <v>2911280</v>
      </c>
      <c r="CC19" s="60">
        <v>0</v>
      </c>
      <c r="CD19" s="60">
        <v>0</v>
      </c>
      <c r="CE19" s="60">
        <v>3937399</v>
      </c>
      <c r="CF19" s="60">
        <v>0</v>
      </c>
      <c r="CG19" s="60">
        <v>3937399</v>
      </c>
      <c r="CH19" s="60">
        <v>473448</v>
      </c>
      <c r="CI19" s="60">
        <v>302053</v>
      </c>
      <c r="CJ19" s="60">
        <v>775501</v>
      </c>
      <c r="CK19" s="60">
        <v>224078564</v>
      </c>
      <c r="CL19" s="60">
        <v>600000</v>
      </c>
      <c r="CM19" s="60">
        <v>0</v>
      </c>
      <c r="CN19" s="60">
        <v>546501</v>
      </c>
      <c r="CO19" s="60">
        <v>546501</v>
      </c>
      <c r="CP19" s="60">
        <v>3468469</v>
      </c>
      <c r="CQ19" s="60">
        <v>0</v>
      </c>
      <c r="CR19" s="60">
        <v>4614970</v>
      </c>
      <c r="CS19" s="60">
        <v>3232500</v>
      </c>
      <c r="CT19" s="60">
        <v>3369454</v>
      </c>
      <c r="CU19" s="60">
        <v>17284</v>
      </c>
      <c r="CV19" s="60">
        <v>84639336</v>
      </c>
      <c r="CW19" s="60">
        <v>93387369</v>
      </c>
      <c r="CX19" s="60">
        <v>74741252</v>
      </c>
      <c r="CY19" s="60">
        <v>74770586</v>
      </c>
      <c r="CZ19" s="60">
        <v>168157955</v>
      </c>
      <c r="DA19" s="60">
        <v>3484935</v>
      </c>
      <c r="DB19" s="60">
        <v>1251420</v>
      </c>
      <c r="DC19" s="60">
        <v>16409</v>
      </c>
      <c r="DD19" s="60">
        <v>5029</v>
      </c>
      <c r="DE19" s="60">
        <v>172933032</v>
      </c>
      <c r="DF19" s="60">
        <v>536685</v>
      </c>
      <c r="DG19" s="60">
        <v>0</v>
      </c>
      <c r="DH19" s="60">
        <v>536685</v>
      </c>
      <c r="DI19" s="60">
        <v>51779</v>
      </c>
      <c r="DJ19" s="60">
        <v>2607</v>
      </c>
      <c r="DK19" s="60">
        <v>13918416</v>
      </c>
      <c r="DL19" s="60">
        <v>180045</v>
      </c>
      <c r="DM19" s="60">
        <v>80937</v>
      </c>
      <c r="DN19" s="60">
        <v>26089795</v>
      </c>
      <c r="DO19" s="60">
        <v>41790108</v>
      </c>
      <c r="DP19" s="60">
        <v>834315</v>
      </c>
      <c r="DQ19" s="60">
        <v>224078564</v>
      </c>
      <c r="DR19" s="60">
        <v>-71</v>
      </c>
      <c r="DS19" s="60">
        <v>3783</v>
      </c>
      <c r="DT19" s="60">
        <v>0</v>
      </c>
      <c r="DU19" s="60">
        <v>504151</v>
      </c>
      <c r="DV19" s="60">
        <v>0</v>
      </c>
      <c r="DW19" s="60">
        <v>0</v>
      </c>
      <c r="DX19" s="60">
        <v>0</v>
      </c>
      <c r="DY19" s="60">
        <v>0</v>
      </c>
      <c r="DZ19" s="60"/>
      <c r="EA19" s="60">
        <v>4215</v>
      </c>
      <c r="EB19" s="60">
        <v>0</v>
      </c>
      <c r="EC19" s="60">
        <v>0</v>
      </c>
      <c r="ED19" s="60">
        <v>0</v>
      </c>
      <c r="EE19" s="60">
        <v>0</v>
      </c>
      <c r="EF19" s="60">
        <v>0</v>
      </c>
      <c r="EG19" s="60">
        <v>0</v>
      </c>
      <c r="EH19" s="60">
        <v>0</v>
      </c>
      <c r="EI19" s="60">
        <v>0</v>
      </c>
      <c r="EJ19" s="60">
        <v>0</v>
      </c>
      <c r="EK19" s="60">
        <v>0</v>
      </c>
      <c r="EL19" s="60">
        <v>0</v>
      </c>
      <c r="EM19" s="60"/>
      <c r="EN19" s="60">
        <v>136954</v>
      </c>
      <c r="EO19" s="60"/>
      <c r="EP19" s="60">
        <v>345754</v>
      </c>
      <c r="EQ19" s="60">
        <v>8168954</v>
      </c>
      <c r="ER19" s="60">
        <v>233325</v>
      </c>
      <c r="ES19" s="60">
        <v>29334</v>
      </c>
      <c r="ET19" s="60">
        <v>0</v>
      </c>
      <c r="EU19" s="60">
        <v>0</v>
      </c>
      <c r="EV19" s="60">
        <v>0</v>
      </c>
      <c r="EW19" s="60">
        <v>0</v>
      </c>
      <c r="EX19" s="60">
        <v>0</v>
      </c>
      <c r="EY19" s="60">
        <v>20815</v>
      </c>
      <c r="EZ19" s="60">
        <v>1445714</v>
      </c>
      <c r="FA19" s="60">
        <v>154785884</v>
      </c>
      <c r="FB19" s="60">
        <v>2806528</v>
      </c>
      <c r="FC19" s="60">
        <v>157592413</v>
      </c>
      <c r="FD19" s="60">
        <v>-9210927</v>
      </c>
      <c r="FE19" s="60">
        <v>-13975963</v>
      </c>
      <c r="FF19" s="60">
        <v>134405522</v>
      </c>
      <c r="FG19" s="60">
        <v>20468175</v>
      </c>
      <c r="FH19" s="60">
        <v>7837059</v>
      </c>
      <c r="FI19" s="60">
        <v>-14089057</v>
      </c>
      <c r="FJ19" s="60">
        <v>-924394</v>
      </c>
      <c r="FK19" s="60">
        <v>382452</v>
      </c>
      <c r="FL19" s="60">
        <v>199526</v>
      </c>
      <c r="FM19" s="60">
        <v>148279283</v>
      </c>
      <c r="FN19" s="60">
        <v>14868889</v>
      </c>
      <c r="FO19" s="60">
        <v>8168954</v>
      </c>
      <c r="FP19" s="60">
        <v>171642890</v>
      </c>
      <c r="FQ19" s="60">
        <v>-3484935</v>
      </c>
      <c r="FR19" s="60">
        <v>168157955</v>
      </c>
      <c r="FS19" s="60">
        <v>325764</v>
      </c>
    </row>
    <row r="20" spans="1:175" x14ac:dyDescent="0.25"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</row>
    <row r="21" spans="1:175" x14ac:dyDescent="0.25"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</row>
    <row r="22" spans="1:175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</row>
    <row r="23" spans="1:175" x14ac:dyDescent="0.25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</row>
  </sheetData>
  <sheetProtection algorithmName="SHA-512" hashValue="XyzzsP21snwXBYsgliE9OX20QwPLnTz5XpdgadCjZ4KRdibjW0stk+JhQBHJtCcPpDwPLlhwE5gSKAmvCpxteQ==" saltValue="eT9aVZSgPt+Ysi++s7dHUw==" spinCount="100000" sheet="1" objects="1" scenarios="1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4"/>
  <dimension ref="A1:FS14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bestFit="1" customWidth="1"/>
    <col min="2" max="2" width="6" bestFit="1" customWidth="1"/>
    <col min="3" max="3" width="58.85546875" customWidth="1"/>
    <col min="4" max="4" width="19.28515625" bestFit="1" customWidth="1"/>
    <col min="5" max="5" width="16.5703125" bestFit="1" customWidth="1"/>
    <col min="6" max="6" width="19.28515625" bestFit="1" customWidth="1"/>
    <col min="7" max="7" width="19" bestFit="1" customWidth="1"/>
    <col min="8" max="8" width="19.28515625" bestFit="1" customWidth="1"/>
    <col min="9" max="9" width="20.28515625" bestFit="1" customWidth="1"/>
    <col min="10" max="10" width="21.28515625" bestFit="1" customWidth="1"/>
    <col min="11" max="11" width="19.28515625" bestFit="1" customWidth="1"/>
    <col min="12" max="12" width="18.140625" bestFit="1" customWidth="1"/>
    <col min="13" max="13" width="21.28515625" bestFit="1" customWidth="1"/>
    <col min="14" max="14" width="19.28515625" bestFit="1" customWidth="1"/>
    <col min="15" max="15" width="21.28515625" bestFit="1" customWidth="1"/>
    <col min="16" max="18" width="20.28515625" bestFit="1" customWidth="1"/>
    <col min="19" max="19" width="19.7109375" bestFit="1" customWidth="1"/>
    <col min="20" max="20" width="20.28515625" bestFit="1" customWidth="1"/>
    <col min="21" max="21" width="19.7109375" bestFit="1" customWidth="1"/>
    <col min="22" max="22" width="20.28515625" bestFit="1" customWidth="1"/>
    <col min="23" max="23" width="18.140625" bestFit="1" customWidth="1"/>
    <col min="24" max="24" width="20.28515625" bestFit="1" customWidth="1"/>
    <col min="25" max="25" width="19.28515625" bestFit="1" customWidth="1"/>
    <col min="26" max="26" width="14" bestFit="1" customWidth="1"/>
    <col min="27" max="27" width="15.5703125" bestFit="1" customWidth="1"/>
    <col min="28" max="28" width="17" bestFit="1" customWidth="1"/>
    <col min="29" max="29" width="19.7109375" bestFit="1" customWidth="1"/>
    <col min="30" max="30" width="18.42578125" bestFit="1" customWidth="1"/>
    <col min="31" max="31" width="19.28515625" bestFit="1" customWidth="1"/>
    <col min="32" max="32" width="21.28515625" bestFit="1" customWidth="1"/>
    <col min="33" max="33" width="20.28515625" bestFit="1" customWidth="1"/>
    <col min="34" max="34" width="13.85546875" bestFit="1" customWidth="1"/>
    <col min="35" max="36" width="20.28515625" bestFit="1" customWidth="1"/>
    <col min="37" max="37" width="18.140625" bestFit="1" customWidth="1"/>
    <col min="38" max="39" width="20.28515625" bestFit="1" customWidth="1"/>
    <col min="40" max="40" width="16.140625" bestFit="1" customWidth="1"/>
    <col min="41" max="41" width="20.28515625" bestFit="1" customWidth="1"/>
    <col min="42" max="42" width="16.5703125" bestFit="1" customWidth="1"/>
    <col min="43" max="43" width="19.28515625" bestFit="1" customWidth="1"/>
    <col min="44" max="44" width="20.28515625" bestFit="1" customWidth="1"/>
    <col min="45" max="45" width="19.28515625" bestFit="1" customWidth="1"/>
    <col min="46" max="46" width="20.28515625" bestFit="1" customWidth="1"/>
    <col min="47" max="47" width="15.28515625" bestFit="1" customWidth="1"/>
    <col min="48" max="48" width="16.28515625" bestFit="1" customWidth="1"/>
    <col min="49" max="49" width="18.42578125" bestFit="1" customWidth="1"/>
    <col min="50" max="51" width="19.28515625" bestFit="1" customWidth="1"/>
    <col min="52" max="52" width="17.7109375" bestFit="1" customWidth="1"/>
    <col min="53" max="53" width="16.5703125" bestFit="1" customWidth="1"/>
    <col min="54" max="54" width="19.28515625" bestFit="1" customWidth="1"/>
    <col min="55" max="55" width="14.42578125" bestFit="1" customWidth="1"/>
    <col min="56" max="56" width="15.5703125" bestFit="1" customWidth="1"/>
    <col min="57" max="57" width="15.28515625" bestFit="1" customWidth="1"/>
    <col min="58" max="58" width="19.28515625" bestFit="1" customWidth="1"/>
    <col min="59" max="59" width="16.5703125" bestFit="1" customWidth="1"/>
    <col min="60" max="60" width="19" bestFit="1" customWidth="1"/>
    <col min="61" max="61" width="21" bestFit="1" customWidth="1"/>
    <col min="62" max="62" width="20" bestFit="1" customWidth="1"/>
    <col min="63" max="63" width="21" bestFit="1" customWidth="1"/>
    <col min="64" max="66" width="20" bestFit="1" customWidth="1"/>
    <col min="67" max="67" width="19.28515625" bestFit="1" customWidth="1"/>
    <col min="68" max="69" width="19" bestFit="1" customWidth="1"/>
    <col min="70" max="70" width="20" bestFit="1" customWidth="1"/>
    <col min="71" max="71" width="21" bestFit="1" customWidth="1"/>
    <col min="72" max="72" width="20" bestFit="1" customWidth="1"/>
    <col min="73" max="73" width="21.28515625" bestFit="1" customWidth="1"/>
    <col min="74" max="74" width="18.42578125" bestFit="1" customWidth="1"/>
    <col min="75" max="75" width="20" bestFit="1" customWidth="1"/>
    <col min="76" max="76" width="17.42578125" bestFit="1" customWidth="1"/>
    <col min="77" max="77" width="17.7109375" bestFit="1" customWidth="1"/>
    <col min="78" max="78" width="19" bestFit="1" customWidth="1"/>
    <col min="79" max="79" width="19.28515625" bestFit="1" customWidth="1"/>
    <col min="80" max="81" width="19" bestFit="1" customWidth="1"/>
    <col min="82" max="82" width="17.42578125" bestFit="1" customWidth="1"/>
    <col min="83" max="83" width="17.7109375" bestFit="1" customWidth="1"/>
    <col min="84" max="84" width="17.42578125" bestFit="1" customWidth="1"/>
    <col min="85" max="85" width="19.28515625" bestFit="1" customWidth="1"/>
    <col min="86" max="86" width="17.42578125" bestFit="1" customWidth="1"/>
    <col min="87" max="87" width="17.7109375" bestFit="1" customWidth="1"/>
    <col min="88" max="88" width="19.28515625" bestFit="1" customWidth="1"/>
    <col min="89" max="89" width="21" bestFit="1" customWidth="1"/>
    <col min="90" max="90" width="20.28515625" bestFit="1" customWidth="1"/>
    <col min="91" max="93" width="19.28515625" bestFit="1" customWidth="1"/>
    <col min="94" max="96" width="20" bestFit="1" customWidth="1"/>
    <col min="97" max="97" width="19" bestFit="1" customWidth="1"/>
    <col min="98" max="98" width="20" bestFit="1" customWidth="1"/>
    <col min="99" max="99" width="17.28515625" bestFit="1" customWidth="1"/>
    <col min="100" max="104" width="20" bestFit="1" customWidth="1"/>
    <col min="105" max="105" width="17.42578125" bestFit="1" customWidth="1"/>
    <col min="106" max="106" width="20" bestFit="1" customWidth="1"/>
    <col min="107" max="107" width="20.28515625" bestFit="1" customWidth="1"/>
    <col min="108" max="108" width="12.85546875" bestFit="1" customWidth="1"/>
    <col min="109" max="109" width="20" bestFit="1" customWidth="1"/>
    <col min="110" max="110" width="17.42578125" bestFit="1" customWidth="1"/>
    <col min="111" max="112" width="20" bestFit="1" customWidth="1"/>
    <col min="113" max="113" width="13.7109375" bestFit="1" customWidth="1"/>
    <col min="114" max="114" width="14" bestFit="1" customWidth="1"/>
    <col min="115" max="115" width="19" bestFit="1" customWidth="1"/>
    <col min="116" max="116" width="15.5703125" bestFit="1" customWidth="1"/>
    <col min="117" max="118" width="19" bestFit="1" customWidth="1"/>
    <col min="119" max="119" width="20" bestFit="1" customWidth="1"/>
    <col min="120" max="120" width="16.28515625" bestFit="1" customWidth="1"/>
    <col min="121" max="121" width="21" bestFit="1" customWidth="1"/>
    <col min="122" max="122" width="15" bestFit="1" customWidth="1"/>
    <col min="123" max="123" width="19.28515625" bestFit="1" customWidth="1"/>
    <col min="124" max="124" width="20.28515625" bestFit="1" customWidth="1"/>
    <col min="125" max="125" width="17.42578125" bestFit="1" customWidth="1"/>
    <col min="126" max="126" width="19" bestFit="1" customWidth="1"/>
    <col min="127" max="127" width="14.140625" bestFit="1" customWidth="1"/>
    <col min="128" max="128" width="19" bestFit="1" customWidth="1"/>
    <col min="129" max="129" width="15.42578125" bestFit="1" customWidth="1"/>
    <col min="130" max="130" width="14.85546875" bestFit="1" customWidth="1"/>
    <col min="131" max="131" width="19.28515625" bestFit="1" customWidth="1"/>
    <col min="132" max="132" width="16.5703125" bestFit="1" customWidth="1"/>
    <col min="133" max="133" width="13.7109375" bestFit="1" customWidth="1"/>
    <col min="134" max="134" width="17.42578125" bestFit="1" customWidth="1"/>
    <col min="135" max="135" width="15.5703125" bestFit="1" customWidth="1"/>
    <col min="136" max="136" width="16.140625" bestFit="1" customWidth="1"/>
    <col min="137" max="137" width="13.85546875" bestFit="1" customWidth="1"/>
    <col min="138" max="138" width="14.28515625" bestFit="1" customWidth="1"/>
    <col min="139" max="139" width="14.85546875" bestFit="1" customWidth="1"/>
    <col min="140" max="140" width="15.5703125" bestFit="1" customWidth="1"/>
    <col min="141" max="141" width="19" bestFit="1" customWidth="1"/>
    <col min="142" max="142" width="16.28515625" bestFit="1" customWidth="1"/>
    <col min="143" max="143" width="19.28515625" bestFit="1" customWidth="1"/>
    <col min="144" max="144" width="19" bestFit="1" customWidth="1"/>
    <col min="145" max="145" width="13.85546875" bestFit="1" customWidth="1"/>
    <col min="146" max="147" width="20" bestFit="1" customWidth="1"/>
    <col min="148" max="148" width="19.28515625" bestFit="1" customWidth="1"/>
    <col min="149" max="149" width="15.28515625" bestFit="1" customWidth="1"/>
    <col min="150" max="150" width="13.7109375" bestFit="1" customWidth="1"/>
    <col min="151" max="151" width="19.28515625" bestFit="1" customWidth="1"/>
    <col min="152" max="152" width="15.42578125" bestFit="1" customWidth="1"/>
    <col min="153" max="153" width="17.7109375" bestFit="1" customWidth="1"/>
    <col min="154" max="154" width="15.5703125" bestFit="1" customWidth="1"/>
    <col min="155" max="155" width="14.42578125" bestFit="1" customWidth="1"/>
    <col min="156" max="156" width="12.85546875" bestFit="1" customWidth="1"/>
    <col min="157" max="157" width="20.140625" bestFit="1" customWidth="1"/>
    <col min="158" max="158" width="19.140625" bestFit="1" customWidth="1"/>
    <col min="159" max="159" width="20.140625" bestFit="1" customWidth="1"/>
    <col min="160" max="161" width="19.85546875" bestFit="1" customWidth="1"/>
    <col min="162" max="162" width="20.28515625" bestFit="1" customWidth="1"/>
    <col min="163" max="163" width="19.140625" bestFit="1" customWidth="1"/>
    <col min="164" max="166" width="20.28515625" bestFit="1" customWidth="1"/>
    <col min="167" max="167" width="19.28515625" bestFit="1" customWidth="1"/>
    <col min="168" max="168" width="20.28515625" bestFit="1" customWidth="1"/>
    <col min="169" max="169" width="20.140625" bestFit="1" customWidth="1"/>
    <col min="170" max="170" width="20" bestFit="1" customWidth="1"/>
    <col min="171" max="171" width="20.28515625" bestFit="1" customWidth="1"/>
    <col min="172" max="172" width="20.140625" bestFit="1" customWidth="1"/>
    <col min="173" max="173" width="19.85546875" bestFit="1" customWidth="1"/>
    <col min="174" max="174" width="20.140625" bestFit="1" customWidth="1"/>
    <col min="175" max="175" width="16.5703125" bestFit="1" customWidth="1"/>
  </cols>
  <sheetData>
    <row r="1" spans="1:175" x14ac:dyDescent="0.25">
      <c r="A1" s="64" t="s">
        <v>557</v>
      </c>
      <c r="B1" s="64" t="s">
        <v>558</v>
      </c>
      <c r="C1" s="64" t="s">
        <v>559</v>
      </c>
      <c r="D1" s="64" t="s">
        <v>438</v>
      </c>
      <c r="E1" s="64" t="s">
        <v>420</v>
      </c>
      <c r="F1" s="64" t="s">
        <v>439</v>
      </c>
      <c r="G1" s="64" t="s">
        <v>431</v>
      </c>
      <c r="H1" s="64" t="s">
        <v>430</v>
      </c>
      <c r="I1" s="64" t="s">
        <v>408</v>
      </c>
      <c r="J1" s="64" t="s">
        <v>414</v>
      </c>
      <c r="K1" s="64" t="s">
        <v>432</v>
      </c>
      <c r="L1" s="64" t="s">
        <v>426</v>
      </c>
      <c r="M1" s="64" t="s">
        <v>419</v>
      </c>
      <c r="N1" s="64" t="s">
        <v>429</v>
      </c>
      <c r="O1" s="64" t="s">
        <v>423</v>
      </c>
      <c r="P1" s="64" t="s">
        <v>447</v>
      </c>
      <c r="Q1" s="64" t="s">
        <v>421</v>
      </c>
      <c r="R1" s="64" t="s">
        <v>446</v>
      </c>
      <c r="S1" s="64" t="s">
        <v>433</v>
      </c>
      <c r="T1" s="64" t="s">
        <v>418</v>
      </c>
      <c r="U1" s="64" t="s">
        <v>434</v>
      </c>
      <c r="V1" s="64" t="s">
        <v>442</v>
      </c>
      <c r="W1" s="64" t="s">
        <v>422</v>
      </c>
      <c r="X1" s="64" t="s">
        <v>409</v>
      </c>
      <c r="Y1" s="64" t="s">
        <v>437</v>
      </c>
      <c r="Z1" s="64" t="s">
        <v>410</v>
      </c>
      <c r="AA1" s="64" t="s">
        <v>413</v>
      </c>
      <c r="AB1" s="64" t="s">
        <v>440</v>
      </c>
      <c r="AC1" s="64" t="s">
        <v>436</v>
      </c>
      <c r="AD1" s="64" t="s">
        <v>412</v>
      </c>
      <c r="AE1" s="64" t="s">
        <v>404</v>
      </c>
      <c r="AF1" s="64" t="s">
        <v>441</v>
      </c>
      <c r="AG1" s="64" t="s">
        <v>449</v>
      </c>
      <c r="AH1" s="64" t="s">
        <v>457</v>
      </c>
      <c r="AI1" s="64" t="s">
        <v>425</v>
      </c>
      <c r="AJ1" s="64" t="s">
        <v>424</v>
      </c>
      <c r="AK1" s="64" t="s">
        <v>406</v>
      </c>
      <c r="AL1" s="64" t="s">
        <v>407</v>
      </c>
      <c r="AM1" s="64" t="s">
        <v>427</v>
      </c>
      <c r="AN1" s="64" t="s">
        <v>443</v>
      </c>
      <c r="AO1" s="64" t="s">
        <v>452</v>
      </c>
      <c r="AP1" s="64" t="s">
        <v>417</v>
      </c>
      <c r="AQ1" s="64" t="s">
        <v>451</v>
      </c>
      <c r="AR1" s="64" t="s">
        <v>416</v>
      </c>
      <c r="AS1" s="64" t="s">
        <v>454</v>
      </c>
      <c r="AT1" s="64" t="s">
        <v>448</v>
      </c>
      <c r="AU1" s="64" t="s">
        <v>405</v>
      </c>
      <c r="AV1" s="64" t="s">
        <v>450</v>
      </c>
      <c r="AW1" s="64" t="s">
        <v>435</v>
      </c>
      <c r="AX1" s="64" t="s">
        <v>428</v>
      </c>
      <c r="AY1" s="64" t="s">
        <v>445</v>
      </c>
      <c r="AZ1" s="64" t="s">
        <v>444</v>
      </c>
      <c r="BA1" s="64" t="s">
        <v>411</v>
      </c>
      <c r="BB1" s="64" t="s">
        <v>455</v>
      </c>
      <c r="BC1" s="64" t="s">
        <v>415</v>
      </c>
      <c r="BD1" s="64" t="s">
        <v>453</v>
      </c>
      <c r="BE1" s="64" t="s">
        <v>456</v>
      </c>
      <c r="BF1" s="64" t="s">
        <v>492</v>
      </c>
      <c r="BG1" s="64" t="s">
        <v>497</v>
      </c>
      <c r="BH1" s="64" t="s">
        <v>469</v>
      </c>
      <c r="BI1" s="64" t="s">
        <v>494</v>
      </c>
      <c r="BJ1" s="64" t="s">
        <v>493</v>
      </c>
      <c r="BK1" s="64" t="s">
        <v>490</v>
      </c>
      <c r="BL1" s="64" t="s">
        <v>491</v>
      </c>
      <c r="BM1" s="64" t="s">
        <v>468</v>
      </c>
      <c r="BN1" s="64" t="s">
        <v>464</v>
      </c>
      <c r="BO1" s="64" t="s">
        <v>515</v>
      </c>
      <c r="BP1" s="64" t="s">
        <v>518</v>
      </c>
      <c r="BQ1" s="64" t="s">
        <v>508</v>
      </c>
      <c r="BR1" s="64" t="s">
        <v>487</v>
      </c>
      <c r="BS1" s="64" t="s">
        <v>470</v>
      </c>
      <c r="BT1" s="64" t="s">
        <v>471</v>
      </c>
      <c r="BU1" s="64" t="s">
        <v>483</v>
      </c>
      <c r="BV1" s="64" t="s">
        <v>482</v>
      </c>
      <c r="BW1" s="64" t="s">
        <v>516</v>
      </c>
      <c r="BX1" s="64" t="s">
        <v>514</v>
      </c>
      <c r="BY1" s="64" t="s">
        <v>505</v>
      </c>
      <c r="BZ1" s="64" t="s">
        <v>502</v>
      </c>
      <c r="CA1" s="64" t="s">
        <v>517</v>
      </c>
      <c r="CB1" s="64" t="s">
        <v>509</v>
      </c>
      <c r="CC1" s="64" t="s">
        <v>498</v>
      </c>
      <c r="CD1" s="64" t="s">
        <v>521</v>
      </c>
      <c r="CE1" s="64" t="s">
        <v>467</v>
      </c>
      <c r="CF1" s="64" t="s">
        <v>460</v>
      </c>
      <c r="CG1" s="64" t="s">
        <v>466</v>
      </c>
      <c r="CH1" s="64" t="s">
        <v>506</v>
      </c>
      <c r="CI1" s="64" t="s">
        <v>512</v>
      </c>
      <c r="CJ1" s="64" t="s">
        <v>503</v>
      </c>
      <c r="CK1" s="64" t="s">
        <v>465</v>
      </c>
      <c r="CL1" s="64" t="s">
        <v>462</v>
      </c>
      <c r="CM1" s="64" t="s">
        <v>495</v>
      </c>
      <c r="CN1" s="64" t="s">
        <v>504</v>
      </c>
      <c r="CO1" s="64" t="s">
        <v>519</v>
      </c>
      <c r="CP1" s="64" t="s">
        <v>523</v>
      </c>
      <c r="CQ1" s="64" t="s">
        <v>485</v>
      </c>
      <c r="CR1" s="64" t="s">
        <v>488</v>
      </c>
      <c r="CS1" s="64" t="s">
        <v>500</v>
      </c>
      <c r="CT1" s="64" t="s">
        <v>459</v>
      </c>
      <c r="CU1" s="64" t="s">
        <v>522</v>
      </c>
      <c r="CV1" s="64" t="s">
        <v>477</v>
      </c>
      <c r="CW1" s="64" t="s">
        <v>473</v>
      </c>
      <c r="CX1" s="64" t="s">
        <v>472</v>
      </c>
      <c r="CY1" s="64" t="s">
        <v>499</v>
      </c>
      <c r="CZ1" s="64" t="s">
        <v>496</v>
      </c>
      <c r="DA1" s="64" t="s">
        <v>486</v>
      </c>
      <c r="DB1" s="64" t="s">
        <v>489</v>
      </c>
      <c r="DC1" s="64" t="s">
        <v>511</v>
      </c>
      <c r="DD1" s="64" t="s">
        <v>476</v>
      </c>
      <c r="DE1" s="64" t="s">
        <v>475</v>
      </c>
      <c r="DF1" s="64" t="s">
        <v>513</v>
      </c>
      <c r="DG1" s="64" t="s">
        <v>507</v>
      </c>
      <c r="DH1" s="64" t="s">
        <v>474</v>
      </c>
      <c r="DI1" s="64" t="s">
        <v>484</v>
      </c>
      <c r="DJ1" s="64" t="s">
        <v>481</v>
      </c>
      <c r="DK1" s="64" t="s">
        <v>480</v>
      </c>
      <c r="DL1" s="64" t="s">
        <v>478</v>
      </c>
      <c r="DM1" s="64" t="s">
        <v>461</v>
      </c>
      <c r="DN1" s="64" t="s">
        <v>501</v>
      </c>
      <c r="DO1" s="64" t="s">
        <v>479</v>
      </c>
      <c r="DP1" s="64" t="s">
        <v>520</v>
      </c>
      <c r="DQ1" s="64" t="s">
        <v>510</v>
      </c>
      <c r="DR1" s="64" t="s">
        <v>458</v>
      </c>
      <c r="DS1" s="64" t="s">
        <v>533</v>
      </c>
      <c r="DT1" s="64" t="s">
        <v>540</v>
      </c>
      <c r="DU1" s="64" t="s">
        <v>553</v>
      </c>
      <c r="DV1" s="64" t="s">
        <v>544</v>
      </c>
      <c r="DW1" s="64" t="s">
        <v>526</v>
      </c>
      <c r="DX1" s="64" t="s">
        <v>532</v>
      </c>
      <c r="DY1" s="64" t="s">
        <v>538</v>
      </c>
      <c r="DZ1" s="64" t="s">
        <v>535</v>
      </c>
      <c r="EA1" s="64" t="s">
        <v>536</v>
      </c>
      <c r="EB1" s="64" t="s">
        <v>534</v>
      </c>
      <c r="EC1" s="64" t="s">
        <v>548</v>
      </c>
      <c r="ED1" s="64" t="s">
        <v>545</v>
      </c>
      <c r="EE1" s="64" t="s">
        <v>527</v>
      </c>
      <c r="EF1" s="64" t="s">
        <v>531</v>
      </c>
      <c r="EG1" s="64" t="s">
        <v>528</v>
      </c>
      <c r="EH1" s="64" t="s">
        <v>541</v>
      </c>
      <c r="EI1" s="64" t="s">
        <v>542</v>
      </c>
      <c r="EJ1" s="64" t="s">
        <v>546</v>
      </c>
      <c r="EK1" s="64" t="s">
        <v>549</v>
      </c>
      <c r="EL1" s="64" t="s">
        <v>554</v>
      </c>
      <c r="EM1" s="64" t="s">
        <v>556</v>
      </c>
      <c r="EN1" s="64" t="s">
        <v>463</v>
      </c>
      <c r="EO1" s="64" t="s">
        <v>555</v>
      </c>
      <c r="EP1" s="64" t="s">
        <v>525</v>
      </c>
      <c r="EQ1" s="64" t="s">
        <v>524</v>
      </c>
      <c r="ER1" s="64" t="s">
        <v>551</v>
      </c>
      <c r="ES1" s="64" t="s">
        <v>552</v>
      </c>
      <c r="ET1" s="64" t="s">
        <v>550</v>
      </c>
      <c r="EU1" s="64" t="s">
        <v>537</v>
      </c>
      <c r="EV1" s="64" t="s">
        <v>529</v>
      </c>
      <c r="EW1" s="64" t="s">
        <v>530</v>
      </c>
      <c r="EX1" s="64" t="s">
        <v>547</v>
      </c>
      <c r="EY1" s="64" t="s">
        <v>539</v>
      </c>
      <c r="EZ1" s="64" t="s">
        <v>543</v>
      </c>
      <c r="FA1" s="64" t="s">
        <v>565</v>
      </c>
      <c r="FB1" s="64" t="s">
        <v>576</v>
      </c>
      <c r="FC1" s="64" t="s">
        <v>568</v>
      </c>
      <c r="FD1" s="64" t="s">
        <v>572</v>
      </c>
      <c r="FE1" s="64" t="s">
        <v>577</v>
      </c>
      <c r="FF1" s="64" t="s">
        <v>567</v>
      </c>
      <c r="FG1" s="64" t="s">
        <v>562</v>
      </c>
      <c r="FH1" s="64" t="s">
        <v>560</v>
      </c>
      <c r="FI1" s="64" t="s">
        <v>575</v>
      </c>
      <c r="FJ1" s="64" t="s">
        <v>563</v>
      </c>
      <c r="FK1" s="64" t="s">
        <v>561</v>
      </c>
      <c r="FL1" s="64" t="s">
        <v>566</v>
      </c>
      <c r="FM1" s="64" t="s">
        <v>569</v>
      </c>
      <c r="FN1" s="64" t="s">
        <v>564</v>
      </c>
      <c r="FO1" s="64" t="s">
        <v>570</v>
      </c>
      <c r="FP1" s="64" t="s">
        <v>571</v>
      </c>
      <c r="FQ1" s="64" t="s">
        <v>573</v>
      </c>
      <c r="FR1" s="64" t="s">
        <v>574</v>
      </c>
      <c r="FS1" s="64" t="s">
        <v>578</v>
      </c>
    </row>
    <row r="2" spans="1:175" x14ac:dyDescent="0.25">
      <c r="A2" s="65">
        <v>201712</v>
      </c>
      <c r="B2" s="65">
        <v>70735</v>
      </c>
      <c r="C2" s="66" t="s">
        <v>594</v>
      </c>
      <c r="D2" s="60">
        <v>351842</v>
      </c>
      <c r="E2" s="60">
        <v>0</v>
      </c>
      <c r="F2" s="60">
        <v>351842</v>
      </c>
      <c r="G2" s="60">
        <v>-1729</v>
      </c>
      <c r="H2" s="60">
        <v>0</v>
      </c>
      <c r="I2" s="60">
        <v>-33</v>
      </c>
      <c r="J2" s="60">
        <v>98849</v>
      </c>
      <c r="K2" s="60">
        <v>523547</v>
      </c>
      <c r="L2" s="60">
        <v>-603</v>
      </c>
      <c r="M2" s="60">
        <v>-13686</v>
      </c>
      <c r="N2" s="60">
        <v>606345</v>
      </c>
      <c r="O2" s="60">
        <v>-88824</v>
      </c>
      <c r="P2" s="60">
        <v>-274745</v>
      </c>
      <c r="Q2" s="60">
        <v>0</v>
      </c>
      <c r="R2" s="60">
        <v>-274745</v>
      </c>
      <c r="S2" s="60">
        <v>-428674</v>
      </c>
      <c r="T2" s="60">
        <v>0</v>
      </c>
      <c r="U2" s="60">
        <v>-428674</v>
      </c>
      <c r="V2" s="60">
        <v>0</v>
      </c>
      <c r="W2" s="60">
        <v>-30144</v>
      </c>
      <c r="X2" s="60">
        <v>0</v>
      </c>
      <c r="Y2" s="60">
        <v>-5149</v>
      </c>
      <c r="Z2" s="60">
        <v>0</v>
      </c>
      <c r="AA2" s="60">
        <v>0</v>
      </c>
      <c r="AB2" s="60">
        <v>-5149</v>
      </c>
      <c r="AC2" s="60">
        <v>-122780</v>
      </c>
      <c r="AD2" s="60">
        <v>7871</v>
      </c>
      <c r="AE2" s="60">
        <v>0</v>
      </c>
      <c r="AF2" s="60">
        <v>147169</v>
      </c>
      <c r="AG2" s="60">
        <v>0</v>
      </c>
      <c r="AH2" s="60">
        <v>0</v>
      </c>
      <c r="AI2" s="60">
        <v>0</v>
      </c>
      <c r="AJ2" s="60">
        <v>155040</v>
      </c>
      <c r="AK2" s="60">
        <v>-24389</v>
      </c>
      <c r="AL2" s="60">
        <v>130651</v>
      </c>
      <c r="AM2" s="60">
        <v>0</v>
      </c>
      <c r="AN2" s="60">
        <v>0</v>
      </c>
      <c r="AO2" s="60">
        <v>0</v>
      </c>
      <c r="AP2" s="60">
        <v>0</v>
      </c>
      <c r="AQ2" s="60">
        <v>0</v>
      </c>
      <c r="AR2" s="60">
        <v>0</v>
      </c>
      <c r="AS2" s="60">
        <v>0</v>
      </c>
      <c r="AT2" s="60">
        <v>0</v>
      </c>
      <c r="AU2" s="60">
        <v>0</v>
      </c>
      <c r="AV2" s="60">
        <v>0</v>
      </c>
      <c r="AW2" s="60">
        <v>0</v>
      </c>
      <c r="AX2" s="60">
        <v>0</v>
      </c>
      <c r="AY2" s="60">
        <v>0</v>
      </c>
      <c r="AZ2" s="60">
        <v>0</v>
      </c>
      <c r="BA2" s="60">
        <v>0</v>
      </c>
      <c r="BB2" s="60">
        <v>0</v>
      </c>
      <c r="BC2" s="60">
        <v>0</v>
      </c>
      <c r="BD2" s="60">
        <v>0</v>
      </c>
      <c r="BE2" s="60">
        <v>0</v>
      </c>
      <c r="BF2" s="60">
        <v>0</v>
      </c>
      <c r="BG2" s="60">
        <v>0</v>
      </c>
      <c r="BH2" s="60">
        <v>0</v>
      </c>
      <c r="BI2" s="60">
        <v>147149</v>
      </c>
      <c r="BJ2" s="60">
        <v>0</v>
      </c>
      <c r="BK2" s="60">
        <v>147149</v>
      </c>
      <c r="BL2" s="60">
        <v>1443989</v>
      </c>
      <c r="BM2" s="60">
        <v>2923146</v>
      </c>
      <c r="BN2" s="60">
        <v>4661281</v>
      </c>
      <c r="BO2" s="60">
        <v>29635</v>
      </c>
      <c r="BP2" s="60">
        <v>0</v>
      </c>
      <c r="BQ2" s="60">
        <v>108193</v>
      </c>
      <c r="BR2" s="60">
        <v>9328418</v>
      </c>
      <c r="BS2" s="60">
        <v>9475567</v>
      </c>
      <c r="BT2" s="60">
        <v>0</v>
      </c>
      <c r="BU2" s="60">
        <v>0</v>
      </c>
      <c r="BV2" s="60">
        <v>0</v>
      </c>
      <c r="BW2" s="60">
        <v>5993</v>
      </c>
      <c r="BX2" s="60">
        <v>5993</v>
      </c>
      <c r="BY2" s="60">
        <v>0</v>
      </c>
      <c r="BZ2" s="60">
        <v>0</v>
      </c>
      <c r="CA2" s="60">
        <v>18148</v>
      </c>
      <c r="CB2" s="60">
        <v>24141</v>
      </c>
      <c r="CC2" s="60">
        <v>0</v>
      </c>
      <c r="CD2" s="60">
        <v>0</v>
      </c>
      <c r="CE2" s="60">
        <v>90768</v>
      </c>
      <c r="CF2" s="60">
        <v>50</v>
      </c>
      <c r="CG2" s="60">
        <v>90818</v>
      </c>
      <c r="CH2" s="60">
        <v>28947</v>
      </c>
      <c r="CI2" s="60">
        <v>17281</v>
      </c>
      <c r="CJ2" s="60">
        <v>46228</v>
      </c>
      <c r="CK2" s="60">
        <v>9636754</v>
      </c>
      <c r="CL2" s="60">
        <v>0</v>
      </c>
      <c r="CM2" s="60">
        <v>0</v>
      </c>
      <c r="CN2" s="60">
        <v>0</v>
      </c>
      <c r="CO2" s="60">
        <v>0</v>
      </c>
      <c r="CP2" s="60">
        <v>2148647</v>
      </c>
      <c r="CQ2" s="60">
        <v>0</v>
      </c>
      <c r="CR2" s="60">
        <v>2148647</v>
      </c>
      <c r="CS2" s="60">
        <v>0</v>
      </c>
      <c r="CT2" s="60">
        <v>470547</v>
      </c>
      <c r="CU2" s="60">
        <v>0</v>
      </c>
      <c r="CV2" s="60">
        <v>3962167</v>
      </c>
      <c r="CW2" s="60">
        <v>6461409</v>
      </c>
      <c r="CX2" s="60">
        <v>0</v>
      </c>
      <c r="CY2" s="60">
        <v>0</v>
      </c>
      <c r="CZ2" s="60">
        <v>6461409</v>
      </c>
      <c r="DA2" s="60">
        <v>0</v>
      </c>
      <c r="DB2" s="60">
        <v>0</v>
      </c>
      <c r="DC2" s="60">
        <v>0</v>
      </c>
      <c r="DD2" s="60">
        <v>0</v>
      </c>
      <c r="DE2" s="60">
        <v>6461409</v>
      </c>
      <c r="DF2" s="60">
        <v>0</v>
      </c>
      <c r="DG2" s="60">
        <v>0</v>
      </c>
      <c r="DH2" s="60">
        <v>0</v>
      </c>
      <c r="DI2" s="60">
        <v>0</v>
      </c>
      <c r="DJ2" s="60">
        <v>0</v>
      </c>
      <c r="DK2" s="60">
        <v>275624</v>
      </c>
      <c r="DL2" s="60">
        <v>0</v>
      </c>
      <c r="DM2" s="60">
        <v>0</v>
      </c>
      <c r="DN2" s="60">
        <v>280508</v>
      </c>
      <c r="DO2" s="60">
        <v>556132</v>
      </c>
      <c r="DP2" s="60">
        <v>19</v>
      </c>
      <c r="DQ2" s="60">
        <v>9636754</v>
      </c>
      <c r="DR2" s="60">
        <v>0</v>
      </c>
      <c r="DS2" s="60">
        <v>0</v>
      </c>
      <c r="DT2" s="60">
        <v>0</v>
      </c>
      <c r="DU2" s="60">
        <v>0</v>
      </c>
      <c r="DV2" s="60">
        <v>0</v>
      </c>
      <c r="DW2" s="60">
        <v>0</v>
      </c>
      <c r="DX2" s="60">
        <v>162174</v>
      </c>
      <c r="DY2" s="60">
        <v>0</v>
      </c>
      <c r="DZ2" s="60">
        <v>0</v>
      </c>
      <c r="EA2" s="60">
        <v>0</v>
      </c>
      <c r="EB2" s="60">
        <v>0</v>
      </c>
      <c r="EC2" s="60">
        <v>0</v>
      </c>
      <c r="ED2" s="60">
        <v>0</v>
      </c>
      <c r="EE2" s="60">
        <v>0</v>
      </c>
      <c r="EF2" s="60">
        <v>0</v>
      </c>
      <c r="EG2" s="60">
        <v>0</v>
      </c>
      <c r="EH2" s="60">
        <v>0</v>
      </c>
      <c r="EI2" s="60">
        <v>0</v>
      </c>
      <c r="EJ2" s="60">
        <v>0</v>
      </c>
      <c r="EK2" s="60">
        <v>0</v>
      </c>
      <c r="EL2" s="60">
        <v>0</v>
      </c>
      <c r="EM2" s="60">
        <v>0</v>
      </c>
      <c r="EN2" s="60">
        <v>470547</v>
      </c>
      <c r="EO2" s="60">
        <v>0</v>
      </c>
      <c r="EP2" s="60">
        <v>2225928</v>
      </c>
      <c r="EQ2" s="60">
        <v>222838</v>
      </c>
      <c r="ER2" s="60">
        <v>50476</v>
      </c>
      <c r="ES2" s="60">
        <v>0</v>
      </c>
      <c r="ET2" s="60">
        <v>0</v>
      </c>
      <c r="EU2" s="60">
        <v>0</v>
      </c>
      <c r="EV2" s="60">
        <v>0</v>
      </c>
      <c r="EW2" s="60">
        <v>0</v>
      </c>
      <c r="EX2" s="60">
        <v>0</v>
      </c>
      <c r="EY2" s="60">
        <v>0</v>
      </c>
      <c r="EZ2" s="60">
        <v>0</v>
      </c>
      <c r="FA2" s="60">
        <v>6032736</v>
      </c>
      <c r="FB2" s="60">
        <v>0</v>
      </c>
      <c r="FC2" s="60">
        <v>6032736</v>
      </c>
      <c r="FD2" s="60">
        <v>-94023</v>
      </c>
      <c r="FE2" s="60">
        <v>-22507</v>
      </c>
      <c r="FF2" s="60">
        <v>5916206</v>
      </c>
      <c r="FG2" s="60">
        <v>351842</v>
      </c>
      <c r="FH2" s="60">
        <v>209619</v>
      </c>
      <c r="FI2" s="60">
        <v>-249532</v>
      </c>
      <c r="FJ2" s="60">
        <v>-5336</v>
      </c>
      <c r="FK2" s="60">
        <v>-3614</v>
      </c>
      <c r="FL2" s="60">
        <v>-24480</v>
      </c>
      <c r="FM2" s="60">
        <v>6194705</v>
      </c>
      <c r="FN2" s="60">
        <v>43867</v>
      </c>
      <c r="FO2" s="60">
        <v>222838</v>
      </c>
      <c r="FP2" s="60">
        <v>6461410</v>
      </c>
      <c r="FQ2" s="60">
        <v>0</v>
      </c>
      <c r="FR2" s="60">
        <v>6461410</v>
      </c>
      <c r="FS2" s="60">
        <v>0</v>
      </c>
    </row>
    <row r="3" spans="1:175" x14ac:dyDescent="0.25">
      <c r="A3" s="65">
        <v>201712</v>
      </c>
      <c r="B3" s="65">
        <v>70691</v>
      </c>
      <c r="C3" s="66" t="s">
        <v>595</v>
      </c>
      <c r="D3" s="60">
        <v>934349</v>
      </c>
      <c r="E3" s="60"/>
      <c r="F3" s="60">
        <v>934349</v>
      </c>
      <c r="G3" s="60">
        <v>79419</v>
      </c>
      <c r="H3" s="60">
        <v>505717</v>
      </c>
      <c r="I3" s="60">
        <v>35297</v>
      </c>
      <c r="J3" s="60">
        <v>1180119</v>
      </c>
      <c r="K3" s="60">
        <v>1683312</v>
      </c>
      <c r="L3" s="60">
        <v>-1641</v>
      </c>
      <c r="M3" s="60">
        <v>-29227</v>
      </c>
      <c r="N3" s="60">
        <v>3452996</v>
      </c>
      <c r="O3" s="60">
        <v>-510383</v>
      </c>
      <c r="P3" s="60">
        <v>-1414029</v>
      </c>
      <c r="Q3" s="60">
        <v>522</v>
      </c>
      <c r="R3" s="60">
        <v>-1413507</v>
      </c>
      <c r="S3" s="60">
        <v>-1798855</v>
      </c>
      <c r="T3" s="60">
        <v>-187</v>
      </c>
      <c r="U3" s="60">
        <v>-1799042</v>
      </c>
      <c r="V3" s="60"/>
      <c r="W3" s="60"/>
      <c r="X3" s="60"/>
      <c r="Y3" s="60">
        <v>-17164</v>
      </c>
      <c r="Z3" s="60"/>
      <c r="AA3" s="60"/>
      <c r="AB3" s="60">
        <v>-17164</v>
      </c>
      <c r="AC3" s="60">
        <v>-77070</v>
      </c>
      <c r="AD3" s="60">
        <v>570179</v>
      </c>
      <c r="AE3" s="60"/>
      <c r="AF3" s="60">
        <v>90992</v>
      </c>
      <c r="AG3" s="60"/>
      <c r="AH3" s="60"/>
      <c r="AI3" s="60"/>
      <c r="AJ3" s="60">
        <v>661171</v>
      </c>
      <c r="AK3" s="60">
        <v>-13922</v>
      </c>
      <c r="AL3" s="60">
        <v>647249</v>
      </c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>
        <v>357</v>
      </c>
      <c r="BG3" s="60">
        <v>357</v>
      </c>
      <c r="BH3" s="60">
        <v>1479165</v>
      </c>
      <c r="BI3" s="60">
        <v>845612</v>
      </c>
      <c r="BJ3" s="60">
        <v>5973973</v>
      </c>
      <c r="BK3" s="60">
        <v>6998909</v>
      </c>
      <c r="BL3" s="60">
        <v>3144676</v>
      </c>
      <c r="BM3" s="60">
        <v>16860238</v>
      </c>
      <c r="BN3" s="60">
        <v>9213465</v>
      </c>
      <c r="BO3" s="60"/>
      <c r="BP3" s="60"/>
      <c r="BQ3" s="60">
        <v>146824</v>
      </c>
      <c r="BR3" s="60">
        <v>29502383</v>
      </c>
      <c r="BS3" s="60">
        <v>37980457</v>
      </c>
      <c r="BT3" s="60">
        <v>1902290</v>
      </c>
      <c r="BU3" s="60"/>
      <c r="BV3" s="60">
        <v>2577</v>
      </c>
      <c r="BW3" s="60">
        <v>27325</v>
      </c>
      <c r="BX3" s="60">
        <v>27325</v>
      </c>
      <c r="BY3" s="60">
        <v>34430</v>
      </c>
      <c r="BZ3" s="60">
        <v>2872</v>
      </c>
      <c r="CA3" s="60"/>
      <c r="CB3" s="60">
        <v>67204</v>
      </c>
      <c r="CC3" s="60"/>
      <c r="CD3" s="60"/>
      <c r="CE3" s="60">
        <v>5</v>
      </c>
      <c r="CF3" s="60">
        <v>807585</v>
      </c>
      <c r="CG3" s="60">
        <v>807590</v>
      </c>
      <c r="CH3" s="60">
        <v>79966</v>
      </c>
      <c r="CI3" s="60">
        <v>82294</v>
      </c>
      <c r="CJ3" s="60">
        <v>162260</v>
      </c>
      <c r="CK3" s="60">
        <v>40922360</v>
      </c>
      <c r="CL3" s="60"/>
      <c r="CM3" s="60"/>
      <c r="CN3" s="60"/>
      <c r="CO3" s="60">
        <v>6998667</v>
      </c>
      <c r="CP3" s="60">
        <v>1073911</v>
      </c>
      <c r="CQ3" s="60"/>
      <c r="CR3" s="60">
        <v>8072578</v>
      </c>
      <c r="CS3" s="60"/>
      <c r="CT3" s="60"/>
      <c r="CU3" s="60"/>
      <c r="CV3" s="60">
        <v>17451618</v>
      </c>
      <c r="CW3" s="60">
        <v>30015681</v>
      </c>
      <c r="CX3" s="60">
        <v>1902290</v>
      </c>
      <c r="CY3" s="60">
        <v>1902290</v>
      </c>
      <c r="CZ3" s="60">
        <v>31917971</v>
      </c>
      <c r="DA3" s="60"/>
      <c r="DB3" s="60"/>
      <c r="DC3" s="60"/>
      <c r="DD3" s="60"/>
      <c r="DE3" s="60">
        <v>31917971</v>
      </c>
      <c r="DF3" s="60"/>
      <c r="DG3" s="60"/>
      <c r="DH3" s="60"/>
      <c r="DI3" s="60"/>
      <c r="DJ3" s="60"/>
      <c r="DK3" s="60">
        <v>203373</v>
      </c>
      <c r="DL3" s="60"/>
      <c r="DM3" s="60">
        <v>500282</v>
      </c>
      <c r="DN3" s="60">
        <v>228156</v>
      </c>
      <c r="DO3" s="60">
        <v>931811</v>
      </c>
      <c r="DP3" s="60"/>
      <c r="DQ3" s="60">
        <v>40922360</v>
      </c>
      <c r="DR3" s="60"/>
      <c r="DS3" s="60">
        <v>2202</v>
      </c>
      <c r="DT3" s="60"/>
      <c r="DU3" s="60">
        <v>961</v>
      </c>
      <c r="DV3" s="60">
        <v>178363</v>
      </c>
      <c r="DW3" s="60"/>
      <c r="DX3" s="60">
        <v>137180</v>
      </c>
      <c r="DY3" s="60"/>
      <c r="DZ3" s="60"/>
      <c r="EA3" s="60">
        <v>2577</v>
      </c>
      <c r="EB3" s="60"/>
      <c r="EC3" s="60"/>
      <c r="ED3" s="60"/>
      <c r="EE3" s="60"/>
      <c r="EF3" s="60"/>
      <c r="EG3" s="60"/>
      <c r="EH3" s="60"/>
      <c r="EI3" s="60"/>
      <c r="EJ3" s="60"/>
      <c r="EK3" s="60">
        <v>6990436</v>
      </c>
      <c r="EL3" s="60">
        <v>8231</v>
      </c>
      <c r="EM3" s="60"/>
      <c r="EN3" s="60"/>
      <c r="EO3" s="60"/>
      <c r="EP3" s="60">
        <v>6805637</v>
      </c>
      <c r="EQ3" s="60">
        <v>5532648</v>
      </c>
      <c r="ER3" s="60">
        <v>225778</v>
      </c>
      <c r="ES3" s="60"/>
      <c r="ET3" s="60"/>
      <c r="EU3" s="60"/>
      <c r="EV3" s="60"/>
      <c r="EW3" s="60"/>
      <c r="EX3" s="60"/>
      <c r="EY3" s="60"/>
      <c r="EZ3" s="60"/>
      <c r="FA3" s="60">
        <v>29958213</v>
      </c>
      <c r="FB3" s="60"/>
      <c r="FC3" s="60">
        <v>29958213</v>
      </c>
      <c r="FD3" s="60">
        <v>-1598699</v>
      </c>
      <c r="FE3" s="60">
        <v>-5033306</v>
      </c>
      <c r="FF3" s="60">
        <v>23326208</v>
      </c>
      <c r="FG3" s="60">
        <v>1146800</v>
      </c>
      <c r="FH3" s="60">
        <v>1244732</v>
      </c>
      <c r="FI3" s="60">
        <v>-1465576</v>
      </c>
      <c r="FJ3" s="60">
        <v>-19889</v>
      </c>
      <c r="FK3" s="60">
        <v>-10888</v>
      </c>
      <c r="FL3" s="60">
        <v>17964</v>
      </c>
      <c r="FM3" s="60">
        <v>24239351</v>
      </c>
      <c r="FN3" s="60">
        <v>2145972</v>
      </c>
      <c r="FO3" s="60">
        <v>5532648</v>
      </c>
      <c r="FP3" s="60">
        <v>31917971</v>
      </c>
      <c r="FQ3" s="60"/>
      <c r="FR3" s="60">
        <v>31917971</v>
      </c>
      <c r="FS3" s="60"/>
    </row>
    <row r="4" spans="1:175" x14ac:dyDescent="0.25">
      <c r="A4" s="65">
        <v>201712</v>
      </c>
      <c r="B4" s="65">
        <v>70807</v>
      </c>
      <c r="C4" s="66" t="s">
        <v>596</v>
      </c>
      <c r="D4" s="60">
        <v>3358059</v>
      </c>
      <c r="E4" s="60"/>
      <c r="F4" s="60">
        <v>3358059</v>
      </c>
      <c r="G4" s="60">
        <v>944867</v>
      </c>
      <c r="H4" s="60">
        <v>870814</v>
      </c>
      <c r="I4" s="60">
        <v>8788</v>
      </c>
      <c r="J4" s="60">
        <v>2039365</v>
      </c>
      <c r="K4" s="60">
        <v>2584287</v>
      </c>
      <c r="L4" s="60">
        <v>-14</v>
      </c>
      <c r="M4" s="60">
        <v>-53249</v>
      </c>
      <c r="N4" s="60">
        <v>6394858</v>
      </c>
      <c r="O4" s="60">
        <v>-949434</v>
      </c>
      <c r="P4" s="60">
        <v>-1967779</v>
      </c>
      <c r="Q4" s="60"/>
      <c r="R4" s="60">
        <v>-1967779</v>
      </c>
      <c r="S4" s="60">
        <v>-6005886</v>
      </c>
      <c r="T4" s="60"/>
      <c r="U4" s="60">
        <v>-6005886</v>
      </c>
      <c r="V4" s="60"/>
      <c r="W4" s="60">
        <v>-687470</v>
      </c>
      <c r="X4" s="60"/>
      <c r="Y4" s="60">
        <v>-37810</v>
      </c>
      <c r="Z4" s="60"/>
      <c r="AA4" s="60"/>
      <c r="AB4" s="60">
        <v>-37810</v>
      </c>
      <c r="AC4" s="60">
        <v>-78287</v>
      </c>
      <c r="AD4" s="60">
        <v>26251</v>
      </c>
      <c r="AE4" s="60"/>
      <c r="AF4" s="60">
        <v>90997</v>
      </c>
      <c r="AG4" s="60"/>
      <c r="AH4" s="60"/>
      <c r="AI4" s="60"/>
      <c r="AJ4" s="60">
        <v>117248</v>
      </c>
      <c r="AK4" s="60">
        <v>-12710</v>
      </c>
      <c r="AL4" s="60">
        <v>104538</v>
      </c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>
        <v>685193</v>
      </c>
      <c r="BI4" s="60">
        <v>6445448</v>
      </c>
      <c r="BJ4" s="60">
        <v>9035829</v>
      </c>
      <c r="BK4" s="60">
        <v>16388386</v>
      </c>
      <c r="BL4" s="60">
        <v>5585662</v>
      </c>
      <c r="BM4" s="60">
        <v>25815936</v>
      </c>
      <c r="BN4" s="60">
        <v>24994074</v>
      </c>
      <c r="BO4" s="60"/>
      <c r="BP4" s="60"/>
      <c r="BQ4" s="60">
        <v>235158</v>
      </c>
      <c r="BR4" s="60">
        <v>56759532</v>
      </c>
      <c r="BS4" s="60">
        <v>73833111</v>
      </c>
      <c r="BT4" s="60"/>
      <c r="BU4" s="60"/>
      <c r="BV4" s="60"/>
      <c r="BW4" s="60">
        <v>114404</v>
      </c>
      <c r="BX4" s="60">
        <v>114404</v>
      </c>
      <c r="BY4" s="60"/>
      <c r="BZ4" s="60">
        <v>558</v>
      </c>
      <c r="CA4" s="60">
        <v>3047241</v>
      </c>
      <c r="CB4" s="60">
        <v>3162203</v>
      </c>
      <c r="CC4" s="60">
        <v>1368464</v>
      </c>
      <c r="CD4" s="60"/>
      <c r="CE4" s="60"/>
      <c r="CF4" s="60"/>
      <c r="CG4" s="60">
        <v>1368464</v>
      </c>
      <c r="CH4" s="60">
        <v>293277</v>
      </c>
      <c r="CI4" s="60">
        <v>127829</v>
      </c>
      <c r="CJ4" s="60">
        <v>421106</v>
      </c>
      <c r="CK4" s="60">
        <v>78791200</v>
      </c>
      <c r="CL4" s="60">
        <v>770000</v>
      </c>
      <c r="CM4" s="60"/>
      <c r="CN4" s="60"/>
      <c r="CO4" s="60"/>
      <c r="CP4" s="60">
        <v>290575</v>
      </c>
      <c r="CQ4" s="60"/>
      <c r="CR4" s="60">
        <v>1060575</v>
      </c>
      <c r="CS4" s="60">
        <v>7857993</v>
      </c>
      <c r="CT4" s="60">
        <v>7857993</v>
      </c>
      <c r="CU4" s="60"/>
      <c r="CV4" s="60">
        <v>14392032</v>
      </c>
      <c r="CW4" s="60">
        <v>68306533</v>
      </c>
      <c r="CX4" s="60"/>
      <c r="CY4" s="60"/>
      <c r="CZ4" s="60">
        <v>68306533</v>
      </c>
      <c r="DA4" s="60"/>
      <c r="DB4" s="60"/>
      <c r="DC4" s="60"/>
      <c r="DD4" s="60"/>
      <c r="DE4" s="60">
        <v>68306533</v>
      </c>
      <c r="DF4" s="60"/>
      <c r="DG4" s="60"/>
      <c r="DH4" s="60"/>
      <c r="DI4" s="60"/>
      <c r="DJ4" s="60"/>
      <c r="DK4" s="60">
        <v>750851</v>
      </c>
      <c r="DL4" s="60"/>
      <c r="DM4" s="60">
        <v>478694</v>
      </c>
      <c r="DN4" s="60">
        <v>336554</v>
      </c>
      <c r="DO4" s="60">
        <v>1566099</v>
      </c>
      <c r="DP4" s="60"/>
      <c r="DQ4" s="60">
        <v>78791200</v>
      </c>
      <c r="DR4" s="60"/>
      <c r="DS4" s="60">
        <v>6316</v>
      </c>
      <c r="DT4" s="60"/>
      <c r="DU4" s="60">
        <v>559272</v>
      </c>
      <c r="DV4" s="60">
        <v>347837</v>
      </c>
      <c r="DW4" s="60"/>
      <c r="DX4" s="60">
        <v>128702</v>
      </c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>
        <v>48908827</v>
      </c>
      <c r="EQ4" s="60">
        <v>4456883</v>
      </c>
      <c r="ER4" s="60">
        <v>548791</v>
      </c>
      <c r="ES4" s="60"/>
      <c r="ET4" s="60"/>
      <c r="EU4" s="60"/>
      <c r="EV4" s="60"/>
      <c r="EW4" s="60"/>
      <c r="EX4" s="60"/>
      <c r="EY4" s="60"/>
      <c r="EZ4" s="60"/>
      <c r="FA4" s="60">
        <v>62300647</v>
      </c>
      <c r="FB4" s="60"/>
      <c r="FC4" s="60">
        <v>62300647</v>
      </c>
      <c r="FD4" s="60">
        <v>-1908478</v>
      </c>
      <c r="FE4" s="60">
        <v>-2163590</v>
      </c>
      <c r="FF4" s="60">
        <v>58228579</v>
      </c>
      <c r="FG4" s="60">
        <v>3358059</v>
      </c>
      <c r="FH4" s="60">
        <v>2158226</v>
      </c>
      <c r="FI4" s="60">
        <v>-1967781</v>
      </c>
      <c r="FJ4" s="60">
        <v>-202530</v>
      </c>
      <c r="FK4" s="60">
        <v>-80276</v>
      </c>
      <c r="FL4" s="60">
        <v>256187</v>
      </c>
      <c r="FM4" s="60">
        <v>61750464</v>
      </c>
      <c r="FN4" s="60">
        <v>2099186</v>
      </c>
      <c r="FO4" s="60">
        <v>4456883</v>
      </c>
      <c r="FP4" s="60">
        <v>68306533</v>
      </c>
      <c r="FQ4" s="60"/>
      <c r="FR4" s="60">
        <v>68306533</v>
      </c>
      <c r="FS4" s="60"/>
    </row>
    <row r="5" spans="1:175" x14ac:dyDescent="0.25">
      <c r="A5" s="65">
        <v>201712</v>
      </c>
      <c r="B5" s="65">
        <v>71071</v>
      </c>
      <c r="C5" s="66" t="s">
        <v>597</v>
      </c>
      <c r="D5" s="60">
        <v>2406537</v>
      </c>
      <c r="E5" s="60">
        <v>0</v>
      </c>
      <c r="F5" s="60">
        <v>2406537</v>
      </c>
      <c r="G5" s="60">
        <v>3723413</v>
      </c>
      <c r="H5" s="60">
        <v>298620</v>
      </c>
      <c r="I5" s="60">
        <v>0</v>
      </c>
      <c r="J5" s="60">
        <v>1771301</v>
      </c>
      <c r="K5" s="60">
        <v>2022855</v>
      </c>
      <c r="L5" s="60">
        <v>0</v>
      </c>
      <c r="M5" s="60">
        <v>-62811</v>
      </c>
      <c r="N5" s="60">
        <v>7753378</v>
      </c>
      <c r="O5" s="60">
        <v>-1143764</v>
      </c>
      <c r="P5" s="60">
        <v>-2116631</v>
      </c>
      <c r="Q5" s="60">
        <v>0</v>
      </c>
      <c r="R5" s="60">
        <v>-2116631</v>
      </c>
      <c r="S5" s="60">
        <v>-9728572</v>
      </c>
      <c r="T5" s="60">
        <v>0</v>
      </c>
      <c r="U5" s="60">
        <v>-9728572</v>
      </c>
      <c r="V5" s="60">
        <v>3958922</v>
      </c>
      <c r="W5" s="60">
        <v>-5355</v>
      </c>
      <c r="X5" s="60">
        <v>0</v>
      </c>
      <c r="Y5" s="60">
        <v>-26389</v>
      </c>
      <c r="Z5" s="60">
        <v>0</v>
      </c>
      <c r="AA5" s="60">
        <v>0</v>
      </c>
      <c r="AB5" s="60">
        <v>-26389</v>
      </c>
      <c r="AC5" s="60">
        <v>-753767</v>
      </c>
      <c r="AD5" s="60">
        <v>344359</v>
      </c>
      <c r="AE5" s="60">
        <v>0</v>
      </c>
      <c r="AF5" s="60">
        <v>889724</v>
      </c>
      <c r="AG5" s="60">
        <v>0</v>
      </c>
      <c r="AH5" s="60">
        <v>0</v>
      </c>
      <c r="AI5" s="60">
        <v>0</v>
      </c>
      <c r="AJ5" s="60">
        <v>1234083</v>
      </c>
      <c r="AK5" s="60">
        <v>-271913</v>
      </c>
      <c r="AL5" s="60">
        <v>962170</v>
      </c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>
        <v>2392</v>
      </c>
      <c r="BG5" s="60">
        <v>2392</v>
      </c>
      <c r="BH5" s="60">
        <v>0</v>
      </c>
      <c r="BI5" s="60">
        <v>58656890</v>
      </c>
      <c r="BJ5" s="60">
        <v>2693530</v>
      </c>
      <c r="BK5" s="60">
        <v>61900420</v>
      </c>
      <c r="BL5" s="60">
        <v>14508813</v>
      </c>
      <c r="BM5" s="60">
        <v>5623856</v>
      </c>
      <c r="BN5" s="60">
        <v>6558078</v>
      </c>
      <c r="BO5" s="60">
        <v>552</v>
      </c>
      <c r="BP5" s="60">
        <v>0</v>
      </c>
      <c r="BQ5" s="60">
        <v>736466</v>
      </c>
      <c r="BR5" s="60">
        <v>27427766</v>
      </c>
      <c r="BS5" s="60">
        <v>89328186</v>
      </c>
      <c r="BT5" s="60">
        <v>0</v>
      </c>
      <c r="BU5" s="60">
        <v>0</v>
      </c>
      <c r="BV5" s="60">
        <v>0</v>
      </c>
      <c r="BW5" s="60">
        <v>29319</v>
      </c>
      <c r="BX5" s="60">
        <v>29319</v>
      </c>
      <c r="BY5" s="60">
        <v>0</v>
      </c>
      <c r="BZ5" s="60">
        <v>3749</v>
      </c>
      <c r="CA5" s="60">
        <v>3840</v>
      </c>
      <c r="CB5" s="60">
        <v>36908</v>
      </c>
      <c r="CC5" s="60">
        <v>0</v>
      </c>
      <c r="CD5" s="60">
        <v>0</v>
      </c>
      <c r="CE5" s="60">
        <v>312416</v>
      </c>
      <c r="CF5" s="60">
        <v>0</v>
      </c>
      <c r="CG5" s="60">
        <v>312416</v>
      </c>
      <c r="CH5" s="60">
        <v>29586</v>
      </c>
      <c r="CI5" s="60">
        <v>139128</v>
      </c>
      <c r="CJ5" s="60">
        <v>168714</v>
      </c>
      <c r="CK5" s="60">
        <v>89858804</v>
      </c>
      <c r="CL5" s="60">
        <v>0</v>
      </c>
      <c r="CM5" s="60">
        <v>0</v>
      </c>
      <c r="CN5" s="60">
        <v>3350000</v>
      </c>
      <c r="CO5" s="60">
        <v>9107295</v>
      </c>
      <c r="CP5" s="60">
        <v>535126</v>
      </c>
      <c r="CQ5" s="60">
        <v>0</v>
      </c>
      <c r="CR5" s="60">
        <v>9642422</v>
      </c>
      <c r="CS5" s="60">
        <v>0</v>
      </c>
      <c r="CT5" s="60">
        <v>12835</v>
      </c>
      <c r="CU5" s="60">
        <v>0</v>
      </c>
      <c r="CV5" s="60">
        <v>30507834</v>
      </c>
      <c r="CW5" s="60">
        <v>78483718</v>
      </c>
      <c r="CX5" s="60">
        <v>0</v>
      </c>
      <c r="CY5" s="60">
        <v>0</v>
      </c>
      <c r="CZ5" s="60">
        <v>78483718</v>
      </c>
      <c r="DA5" s="60">
        <v>311886</v>
      </c>
      <c r="DB5" s="60">
        <v>0</v>
      </c>
      <c r="DC5" s="60">
        <v>0</v>
      </c>
      <c r="DD5" s="60">
        <v>0</v>
      </c>
      <c r="DE5" s="60">
        <v>78795604</v>
      </c>
      <c r="DF5" s="60">
        <v>23027</v>
      </c>
      <c r="DG5" s="60">
        <v>0</v>
      </c>
      <c r="DH5" s="60">
        <v>23027</v>
      </c>
      <c r="DI5" s="60">
        <v>0</v>
      </c>
      <c r="DJ5" s="60">
        <v>0</v>
      </c>
      <c r="DK5" s="60">
        <v>0</v>
      </c>
      <c r="DL5" s="60">
        <v>0</v>
      </c>
      <c r="DM5" s="60">
        <v>1123644</v>
      </c>
      <c r="DN5" s="60">
        <v>255682</v>
      </c>
      <c r="DO5" s="60">
        <v>1379326</v>
      </c>
      <c r="DP5" s="60">
        <v>5589</v>
      </c>
      <c r="DQ5" s="60">
        <v>89858804</v>
      </c>
      <c r="DR5" s="60"/>
      <c r="DS5" s="60">
        <v>10189</v>
      </c>
      <c r="DT5" s="60">
        <v>0</v>
      </c>
      <c r="DU5" s="60">
        <v>550000</v>
      </c>
      <c r="DV5" s="60">
        <v>0</v>
      </c>
      <c r="DW5" s="60">
        <v>0</v>
      </c>
      <c r="DX5" s="60">
        <v>0</v>
      </c>
      <c r="DY5" s="60">
        <v>0</v>
      </c>
      <c r="DZ5" s="60">
        <v>0</v>
      </c>
      <c r="EA5" s="60">
        <v>0</v>
      </c>
      <c r="EB5" s="60">
        <v>0</v>
      </c>
      <c r="EC5" s="60">
        <v>0</v>
      </c>
      <c r="ED5" s="60">
        <v>0</v>
      </c>
      <c r="EE5" s="60">
        <v>0</v>
      </c>
      <c r="EF5" s="60">
        <v>0</v>
      </c>
      <c r="EG5" s="60">
        <v>0</v>
      </c>
      <c r="EH5" s="60">
        <v>0</v>
      </c>
      <c r="EI5" s="60">
        <v>0</v>
      </c>
      <c r="EJ5" s="60">
        <v>0</v>
      </c>
      <c r="EK5" s="60">
        <v>5757295</v>
      </c>
      <c r="EL5" s="60">
        <v>0</v>
      </c>
      <c r="EM5" s="60">
        <v>0</v>
      </c>
      <c r="EN5" s="60">
        <v>12835</v>
      </c>
      <c r="EO5" s="60">
        <v>0</v>
      </c>
      <c r="EP5" s="60">
        <v>35681734</v>
      </c>
      <c r="EQ5" s="60">
        <v>11363077</v>
      </c>
      <c r="ER5" s="60">
        <v>931073</v>
      </c>
      <c r="ES5" s="60">
        <v>0</v>
      </c>
      <c r="ET5" s="60">
        <v>0</v>
      </c>
      <c r="EU5" s="60">
        <v>0</v>
      </c>
      <c r="EV5" s="60">
        <v>0</v>
      </c>
      <c r="EW5" s="60">
        <v>0</v>
      </c>
      <c r="EX5" s="60">
        <v>0</v>
      </c>
      <c r="EY5" s="60">
        <v>0</v>
      </c>
      <c r="EZ5" s="60">
        <v>0</v>
      </c>
      <c r="FA5" s="60">
        <v>68755283</v>
      </c>
      <c r="FB5" s="60">
        <v>4270808</v>
      </c>
      <c r="FC5" s="60">
        <v>73026091</v>
      </c>
      <c r="FD5" s="60">
        <v>-8145324</v>
      </c>
      <c r="FE5" s="60">
        <v>-2140305</v>
      </c>
      <c r="FF5" s="60">
        <v>62740462</v>
      </c>
      <c r="FG5" s="60">
        <v>2406537</v>
      </c>
      <c r="FH5" s="60">
        <v>3406210</v>
      </c>
      <c r="FI5" s="60">
        <v>-2116580</v>
      </c>
      <c r="FJ5" s="60">
        <v>-35956</v>
      </c>
      <c r="FK5" s="60">
        <v>-97488</v>
      </c>
      <c r="FL5" s="60">
        <v>24487</v>
      </c>
      <c r="FM5" s="60">
        <v>66327672</v>
      </c>
      <c r="FN5" s="60">
        <v>1104856</v>
      </c>
      <c r="FO5" s="60">
        <v>11363077</v>
      </c>
      <c r="FP5" s="60">
        <v>78795605</v>
      </c>
      <c r="FQ5" s="60">
        <v>-311887</v>
      </c>
      <c r="FR5" s="60">
        <v>78483718</v>
      </c>
      <c r="FS5" s="60">
        <v>0</v>
      </c>
    </row>
    <row r="6" spans="1:175" x14ac:dyDescent="0.25">
      <c r="A6" s="65">
        <v>201712</v>
      </c>
      <c r="B6" s="65">
        <v>70814</v>
      </c>
      <c r="C6" s="66" t="s">
        <v>598</v>
      </c>
      <c r="D6" s="60">
        <v>3963771</v>
      </c>
      <c r="E6" s="60"/>
      <c r="F6" s="60">
        <v>3963771</v>
      </c>
      <c r="G6" s="60">
        <v>6086944</v>
      </c>
      <c r="H6" s="60"/>
      <c r="I6" s="60">
        <v>8100</v>
      </c>
      <c r="J6" s="60">
        <v>430393</v>
      </c>
      <c r="K6" s="60">
        <v>3005436</v>
      </c>
      <c r="L6" s="60">
        <v>-2146</v>
      </c>
      <c r="M6" s="60">
        <v>-57909</v>
      </c>
      <c r="N6" s="60">
        <v>9470819</v>
      </c>
      <c r="O6" s="60">
        <v>-1416369</v>
      </c>
      <c r="P6" s="60">
        <v>-2742921</v>
      </c>
      <c r="Q6" s="60"/>
      <c r="R6" s="60">
        <v>-2742921</v>
      </c>
      <c r="S6" s="60">
        <v>-6885540</v>
      </c>
      <c r="T6" s="60"/>
      <c r="U6" s="60">
        <v>-6885540</v>
      </c>
      <c r="V6" s="60"/>
      <c r="W6" s="60">
        <v>-382989</v>
      </c>
      <c r="X6" s="60"/>
      <c r="Y6" s="60">
        <v>-62215</v>
      </c>
      <c r="Z6" s="60"/>
      <c r="AA6" s="60"/>
      <c r="AB6" s="60">
        <v>-62215</v>
      </c>
      <c r="AC6" s="60">
        <v>-1760846</v>
      </c>
      <c r="AD6" s="60">
        <v>183710</v>
      </c>
      <c r="AE6" s="60"/>
      <c r="AF6" s="60">
        <v>2110167</v>
      </c>
      <c r="AG6" s="60"/>
      <c r="AH6" s="60"/>
      <c r="AI6" s="60"/>
      <c r="AJ6" s="60">
        <v>2293876</v>
      </c>
      <c r="AK6" s="60">
        <v>-349321</v>
      </c>
      <c r="AL6" s="60">
        <v>1944556</v>
      </c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>
        <v>2474</v>
      </c>
      <c r="BG6" s="60">
        <v>2474</v>
      </c>
      <c r="BH6" s="60">
        <v>549202</v>
      </c>
      <c r="BI6" s="60">
        <v>109338930</v>
      </c>
      <c r="BJ6" s="60"/>
      <c r="BK6" s="60">
        <v>109338930</v>
      </c>
      <c r="BL6" s="60">
        <v>1080118</v>
      </c>
      <c r="BM6" s="60"/>
      <c r="BN6" s="60">
        <v>443885</v>
      </c>
      <c r="BO6" s="60"/>
      <c r="BP6" s="60"/>
      <c r="BQ6" s="60">
        <v>512513</v>
      </c>
      <c r="BR6" s="60">
        <v>2036516</v>
      </c>
      <c r="BS6" s="60">
        <v>111924648</v>
      </c>
      <c r="BT6" s="60">
        <v>2172727</v>
      </c>
      <c r="BU6" s="60"/>
      <c r="BV6" s="60"/>
      <c r="BW6" s="60">
        <v>186279</v>
      </c>
      <c r="BX6" s="60">
        <v>186279</v>
      </c>
      <c r="BY6" s="60"/>
      <c r="BZ6" s="60"/>
      <c r="CA6" s="60">
        <v>159794</v>
      </c>
      <c r="CB6" s="60">
        <v>346073</v>
      </c>
      <c r="CC6" s="60"/>
      <c r="CD6" s="60"/>
      <c r="CE6" s="60">
        <v>226132</v>
      </c>
      <c r="CF6" s="60"/>
      <c r="CG6" s="60">
        <v>226132</v>
      </c>
      <c r="CH6" s="60">
        <v>2935</v>
      </c>
      <c r="CI6" s="60">
        <v>167768</v>
      </c>
      <c r="CJ6" s="60">
        <v>170703</v>
      </c>
      <c r="CK6" s="60">
        <v>114886133</v>
      </c>
      <c r="CL6" s="60"/>
      <c r="CM6" s="60"/>
      <c r="CN6" s="60"/>
      <c r="CO6" s="60"/>
      <c r="CP6" s="60">
        <v>24288327</v>
      </c>
      <c r="CQ6" s="60"/>
      <c r="CR6" s="60">
        <v>24288327</v>
      </c>
      <c r="CS6" s="60"/>
      <c r="CT6" s="60">
        <v>5571986</v>
      </c>
      <c r="CU6" s="60"/>
      <c r="CV6" s="60">
        <v>43322324</v>
      </c>
      <c r="CW6" s="60">
        <v>81372688</v>
      </c>
      <c r="CX6" s="60">
        <v>2171115</v>
      </c>
      <c r="CY6" s="60">
        <v>2172727</v>
      </c>
      <c r="CZ6" s="60">
        <v>83545415</v>
      </c>
      <c r="DA6" s="60"/>
      <c r="DB6" s="60"/>
      <c r="DC6" s="60"/>
      <c r="DD6" s="60"/>
      <c r="DE6" s="60">
        <v>83545415</v>
      </c>
      <c r="DF6" s="60"/>
      <c r="DG6" s="60"/>
      <c r="DH6" s="60"/>
      <c r="DI6" s="60">
        <v>8</v>
      </c>
      <c r="DJ6" s="60"/>
      <c r="DK6" s="60"/>
      <c r="DL6" s="60"/>
      <c r="DM6" s="60">
        <v>1441301</v>
      </c>
      <c r="DN6" s="60">
        <v>30569</v>
      </c>
      <c r="DO6" s="60">
        <v>1471878</v>
      </c>
      <c r="DP6" s="60">
        <v>8528</v>
      </c>
      <c r="DQ6" s="60">
        <v>114886133</v>
      </c>
      <c r="DR6" s="60"/>
      <c r="DS6" s="60">
        <v>43377</v>
      </c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>
        <v>5571986</v>
      </c>
      <c r="EO6" s="60"/>
      <c r="EP6" s="60">
        <v>31083577</v>
      </c>
      <c r="EQ6" s="60">
        <v>3023230</v>
      </c>
      <c r="ER6" s="60">
        <v>3943557</v>
      </c>
      <c r="ES6" s="60">
        <v>1612</v>
      </c>
      <c r="ET6" s="60"/>
      <c r="EU6" s="60"/>
      <c r="EV6" s="60"/>
      <c r="EW6" s="60"/>
      <c r="EX6" s="60"/>
      <c r="EY6" s="60"/>
      <c r="EZ6" s="60"/>
      <c r="FA6" s="60">
        <v>76160502</v>
      </c>
      <c r="FB6" s="60">
        <v>0</v>
      </c>
      <c r="FC6" s="60">
        <v>76160502</v>
      </c>
      <c r="FD6" s="60">
        <v>0</v>
      </c>
      <c r="FE6" s="60">
        <v>-3158477</v>
      </c>
      <c r="FF6" s="60">
        <v>73002025</v>
      </c>
      <c r="FG6" s="60">
        <v>3971698</v>
      </c>
      <c r="FH6" s="60">
        <v>2723377</v>
      </c>
      <c r="FI6" s="60">
        <v>-2522486</v>
      </c>
      <c r="FJ6" s="60">
        <v>-50610</v>
      </c>
      <c r="FK6" s="60">
        <v>132383</v>
      </c>
      <c r="FL6" s="60">
        <v>343185</v>
      </c>
      <c r="FM6" s="60">
        <v>77599572</v>
      </c>
      <c r="FN6" s="60">
        <v>2922612</v>
      </c>
      <c r="FO6" s="60">
        <v>3023230</v>
      </c>
      <c r="FP6" s="60">
        <v>83545414</v>
      </c>
      <c r="FQ6" s="60">
        <v>0</v>
      </c>
      <c r="FR6" s="60">
        <v>83545414</v>
      </c>
      <c r="FS6" s="60">
        <v>0</v>
      </c>
    </row>
    <row r="7" spans="1:175" x14ac:dyDescent="0.25">
      <c r="A7" s="65">
        <v>201712</v>
      </c>
      <c r="B7" s="65">
        <v>71044</v>
      </c>
      <c r="C7" s="66" t="s">
        <v>599</v>
      </c>
      <c r="D7" s="60">
        <v>2966307</v>
      </c>
      <c r="E7" s="60">
        <v>0</v>
      </c>
      <c r="F7" s="60">
        <v>2966307</v>
      </c>
      <c r="G7" s="60">
        <v>417525</v>
      </c>
      <c r="H7" s="60">
        <v>548406</v>
      </c>
      <c r="I7" s="60">
        <v>29559</v>
      </c>
      <c r="J7" s="60">
        <v>3114811</v>
      </c>
      <c r="K7" s="60">
        <v>-343391</v>
      </c>
      <c r="L7" s="60">
        <v>-85984</v>
      </c>
      <c r="M7" s="60">
        <v>-66843</v>
      </c>
      <c r="N7" s="60">
        <v>3614083</v>
      </c>
      <c r="O7" s="60">
        <v>-517717</v>
      </c>
      <c r="P7" s="60">
        <v>-1627139</v>
      </c>
      <c r="Q7" s="60">
        <v>0</v>
      </c>
      <c r="R7" s="60">
        <v>-1627139</v>
      </c>
      <c r="S7" s="60">
        <v>-3994958</v>
      </c>
      <c r="T7" s="60">
        <v>0</v>
      </c>
      <c r="U7" s="60">
        <v>-3994958</v>
      </c>
      <c r="V7" s="60">
        <v>0</v>
      </c>
      <c r="W7" s="60">
        <v>-125360</v>
      </c>
      <c r="X7" s="60">
        <v>0</v>
      </c>
      <c r="Y7" s="60">
        <v>-45419</v>
      </c>
      <c r="Z7" s="60">
        <v>0</v>
      </c>
      <c r="AA7" s="60">
        <v>0</v>
      </c>
      <c r="AB7" s="60">
        <v>-45419</v>
      </c>
      <c r="AC7" s="60">
        <v>-269797</v>
      </c>
      <c r="AD7" s="60">
        <v>0</v>
      </c>
      <c r="AE7" s="60">
        <v>0</v>
      </c>
      <c r="AF7" s="60">
        <v>311044</v>
      </c>
      <c r="AG7" s="60">
        <v>0</v>
      </c>
      <c r="AH7" s="60">
        <v>0</v>
      </c>
      <c r="AI7" s="60">
        <v>0</v>
      </c>
      <c r="AJ7" s="60">
        <v>311044</v>
      </c>
      <c r="AK7" s="60">
        <v>-41247</v>
      </c>
      <c r="AL7" s="60">
        <v>269797</v>
      </c>
      <c r="AM7" s="60">
        <v>0</v>
      </c>
      <c r="AN7" s="60">
        <v>0</v>
      </c>
      <c r="AO7" s="60">
        <v>0</v>
      </c>
      <c r="AP7" s="60">
        <v>0</v>
      </c>
      <c r="AQ7" s="60">
        <v>0</v>
      </c>
      <c r="AR7" s="60">
        <v>0</v>
      </c>
      <c r="AS7" s="60">
        <v>0</v>
      </c>
      <c r="AT7" s="60">
        <v>0</v>
      </c>
      <c r="AU7" s="60">
        <v>0</v>
      </c>
      <c r="AV7" s="60">
        <v>0</v>
      </c>
      <c r="AW7" s="60">
        <v>0</v>
      </c>
      <c r="AX7" s="60">
        <v>0</v>
      </c>
      <c r="AY7" s="60">
        <v>0</v>
      </c>
      <c r="AZ7" s="60">
        <v>0</v>
      </c>
      <c r="BA7" s="60">
        <v>0</v>
      </c>
      <c r="BB7" s="60">
        <v>0</v>
      </c>
      <c r="BC7" s="60">
        <v>0</v>
      </c>
      <c r="BD7" s="60">
        <v>0</v>
      </c>
      <c r="BE7" s="60">
        <v>0</v>
      </c>
      <c r="BF7" s="60">
        <v>0</v>
      </c>
      <c r="BG7" s="60">
        <v>0</v>
      </c>
      <c r="BH7" s="60">
        <v>849410</v>
      </c>
      <c r="BI7" s="60">
        <v>3183833</v>
      </c>
      <c r="BJ7" s="60">
        <v>24524670</v>
      </c>
      <c r="BK7" s="60">
        <v>28726590</v>
      </c>
      <c r="BL7" s="60">
        <v>8314065</v>
      </c>
      <c r="BM7" s="60">
        <v>2602979</v>
      </c>
      <c r="BN7" s="60">
        <v>16293469</v>
      </c>
      <c r="BO7" s="60">
        <v>0</v>
      </c>
      <c r="BP7" s="60">
        <v>4525562</v>
      </c>
      <c r="BQ7" s="60">
        <v>3834816</v>
      </c>
      <c r="BR7" s="60">
        <v>37708544</v>
      </c>
      <c r="BS7" s="60">
        <v>67284544</v>
      </c>
      <c r="BT7" s="60">
        <v>0</v>
      </c>
      <c r="BU7" s="60">
        <v>0</v>
      </c>
      <c r="BV7" s="60">
        <v>0</v>
      </c>
      <c r="BW7" s="60">
        <v>31429</v>
      </c>
      <c r="BX7" s="60">
        <v>31429</v>
      </c>
      <c r="BY7" s="60"/>
      <c r="BZ7" s="60">
        <v>1129620</v>
      </c>
      <c r="CA7" s="60">
        <v>12530</v>
      </c>
      <c r="CB7" s="60">
        <v>1277053</v>
      </c>
      <c r="CC7" s="60">
        <v>0</v>
      </c>
      <c r="CD7" s="60">
        <v>0</v>
      </c>
      <c r="CE7" s="60">
        <v>50141</v>
      </c>
      <c r="CF7" s="60">
        <v>0</v>
      </c>
      <c r="CG7" s="60">
        <v>50141</v>
      </c>
      <c r="CH7" s="60">
        <v>249957</v>
      </c>
      <c r="CI7" s="60">
        <v>107585</v>
      </c>
      <c r="CJ7" s="60">
        <v>357542</v>
      </c>
      <c r="CK7" s="60">
        <v>68969280</v>
      </c>
      <c r="CL7" s="60">
        <v>0</v>
      </c>
      <c r="CM7" s="60">
        <v>0</v>
      </c>
      <c r="CN7" s="60">
        <v>0</v>
      </c>
      <c r="CO7" s="60">
        <v>0</v>
      </c>
      <c r="CP7" s="60">
        <v>6076424</v>
      </c>
      <c r="CQ7" s="60">
        <v>0</v>
      </c>
      <c r="CR7" s="60">
        <v>6076424</v>
      </c>
      <c r="CS7" s="60">
        <v>0</v>
      </c>
      <c r="CT7" s="60">
        <v>823839</v>
      </c>
      <c r="CU7" s="60">
        <v>0</v>
      </c>
      <c r="CV7" s="60">
        <v>20895586</v>
      </c>
      <c r="CW7" s="60">
        <v>55621482</v>
      </c>
      <c r="CX7" s="60">
        <v>0</v>
      </c>
      <c r="CY7" s="60">
        <v>0</v>
      </c>
      <c r="CZ7" s="60">
        <v>55621482</v>
      </c>
      <c r="DA7" s="60">
        <v>0</v>
      </c>
      <c r="DB7" s="60">
        <v>0</v>
      </c>
      <c r="DC7" s="60">
        <v>0</v>
      </c>
      <c r="DD7" s="60">
        <v>0</v>
      </c>
      <c r="DE7" s="60">
        <v>55621482</v>
      </c>
      <c r="DF7" s="60">
        <v>81337</v>
      </c>
      <c r="DG7" s="60">
        <v>6749</v>
      </c>
      <c r="DH7" s="60">
        <v>88086</v>
      </c>
      <c r="DI7" s="60">
        <v>0</v>
      </c>
      <c r="DJ7" s="60">
        <v>0</v>
      </c>
      <c r="DK7" s="60">
        <v>3075248</v>
      </c>
      <c r="DL7" s="60">
        <v>0</v>
      </c>
      <c r="DM7" s="60">
        <v>496408</v>
      </c>
      <c r="DN7" s="60">
        <v>2746725</v>
      </c>
      <c r="DO7" s="60">
        <v>6318381</v>
      </c>
      <c r="DP7" s="60">
        <v>41068</v>
      </c>
      <c r="DQ7" s="60">
        <v>68969280</v>
      </c>
      <c r="DR7" s="60">
        <v>0</v>
      </c>
      <c r="DS7" s="60">
        <v>0</v>
      </c>
      <c r="DT7" s="60">
        <v>0</v>
      </c>
      <c r="DU7" s="60">
        <v>0</v>
      </c>
      <c r="DV7" s="60">
        <v>1018087</v>
      </c>
      <c r="DW7" s="60">
        <v>0</v>
      </c>
      <c r="DX7" s="60">
        <v>2137653</v>
      </c>
      <c r="DY7" s="60">
        <v>0</v>
      </c>
      <c r="DZ7" s="60">
        <v>0</v>
      </c>
      <c r="EA7" s="60">
        <v>0</v>
      </c>
      <c r="EB7" s="60">
        <v>0</v>
      </c>
      <c r="EC7" s="60"/>
      <c r="ED7" s="60">
        <v>103474</v>
      </c>
      <c r="EE7" s="60">
        <v>0</v>
      </c>
      <c r="EF7" s="60">
        <v>0</v>
      </c>
      <c r="EG7" s="60">
        <v>0</v>
      </c>
      <c r="EH7" s="60">
        <v>0</v>
      </c>
      <c r="EI7" s="60">
        <v>0</v>
      </c>
      <c r="EJ7" s="60">
        <v>0</v>
      </c>
      <c r="EK7" s="60">
        <v>0</v>
      </c>
      <c r="EL7" s="60">
        <v>0</v>
      </c>
      <c r="EM7" s="60">
        <v>0</v>
      </c>
      <c r="EN7" s="60">
        <v>823839</v>
      </c>
      <c r="EO7" s="60">
        <v>0</v>
      </c>
      <c r="EP7" s="60">
        <v>25843421</v>
      </c>
      <c r="EQ7" s="60">
        <v>8318813</v>
      </c>
      <c r="ER7" s="60">
        <v>563662</v>
      </c>
      <c r="ES7" s="60">
        <v>0</v>
      </c>
      <c r="ET7" s="60">
        <v>0</v>
      </c>
      <c r="EU7" s="60">
        <v>0</v>
      </c>
      <c r="EV7" s="60">
        <v>0</v>
      </c>
      <c r="EW7" s="60">
        <v>0</v>
      </c>
      <c r="EX7" s="60">
        <v>0</v>
      </c>
      <c r="EY7" s="60">
        <v>0</v>
      </c>
      <c r="EZ7" s="60">
        <v>0</v>
      </c>
      <c r="FA7" s="60">
        <v>51626524</v>
      </c>
      <c r="FB7" s="60">
        <v>0</v>
      </c>
      <c r="FC7" s="60">
        <v>51626524</v>
      </c>
      <c r="FD7" s="60">
        <v>-7344836</v>
      </c>
      <c r="FE7" s="60">
        <v>-3949635</v>
      </c>
      <c r="FF7" s="60">
        <v>40332053</v>
      </c>
      <c r="FG7" s="60">
        <v>2966306</v>
      </c>
      <c r="FH7" s="60">
        <v>1993087</v>
      </c>
      <c r="FI7" s="60">
        <v>-1627139</v>
      </c>
      <c r="FJ7" s="60">
        <v>-45298</v>
      </c>
      <c r="FK7" s="60">
        <v>87979</v>
      </c>
      <c r="FL7" s="60">
        <v>-62795</v>
      </c>
      <c r="FM7" s="60">
        <v>43644193</v>
      </c>
      <c r="FN7" s="60">
        <v>3658476</v>
      </c>
      <c r="FO7" s="60">
        <v>8318813</v>
      </c>
      <c r="FP7" s="60">
        <v>55621482</v>
      </c>
      <c r="FQ7" s="60">
        <v>0</v>
      </c>
      <c r="FR7" s="60">
        <v>55621482</v>
      </c>
      <c r="FS7" s="60">
        <v>0</v>
      </c>
    </row>
    <row r="8" spans="1:175" x14ac:dyDescent="0.25">
      <c r="A8" s="65">
        <v>201712</v>
      </c>
      <c r="B8" s="65">
        <v>70912</v>
      </c>
      <c r="C8" s="66" t="s">
        <v>600</v>
      </c>
      <c r="D8" s="60">
        <v>0</v>
      </c>
      <c r="E8" s="60">
        <v>-1</v>
      </c>
      <c r="F8" s="60">
        <v>-1</v>
      </c>
      <c r="G8" s="60">
        <v>3968</v>
      </c>
      <c r="H8" s="60">
        <v>292726</v>
      </c>
      <c r="I8" s="60">
        <v>112964</v>
      </c>
      <c r="J8" s="60">
        <v>502576</v>
      </c>
      <c r="K8" s="60">
        <v>164320</v>
      </c>
      <c r="L8" s="60">
        <v>-3877</v>
      </c>
      <c r="M8" s="60">
        <v>-27948</v>
      </c>
      <c r="N8" s="60">
        <v>1044730</v>
      </c>
      <c r="O8" s="60">
        <v>-216859</v>
      </c>
      <c r="P8" s="60">
        <v>-940723</v>
      </c>
      <c r="Q8" s="60"/>
      <c r="R8" s="60">
        <v>-940723</v>
      </c>
      <c r="S8" s="60">
        <v>-340650</v>
      </c>
      <c r="T8" s="60"/>
      <c r="U8" s="60">
        <v>-340650</v>
      </c>
      <c r="V8" s="60"/>
      <c r="W8" s="60">
        <v>19423</v>
      </c>
      <c r="X8" s="60"/>
      <c r="Y8" s="60">
        <v>-24949</v>
      </c>
      <c r="Z8" s="60"/>
      <c r="AA8" s="60"/>
      <c r="AB8" s="60">
        <v>-24949</v>
      </c>
      <c r="AC8" s="60">
        <v>-125019</v>
      </c>
      <c r="AD8" s="60">
        <v>-584048</v>
      </c>
      <c r="AE8" s="60"/>
      <c r="AF8" s="60">
        <v>125019</v>
      </c>
      <c r="AG8" s="60"/>
      <c r="AH8" s="60"/>
      <c r="AI8" s="60"/>
      <c r="AJ8" s="60">
        <v>-459029</v>
      </c>
      <c r="AK8" s="60">
        <v>69385</v>
      </c>
      <c r="AL8" s="60">
        <v>-389644</v>
      </c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>
        <v>539</v>
      </c>
      <c r="BG8" s="60">
        <v>539</v>
      </c>
      <c r="BH8" s="60">
        <v>866210</v>
      </c>
      <c r="BI8" s="60">
        <v>132152</v>
      </c>
      <c r="BJ8" s="60">
        <v>8527035</v>
      </c>
      <c r="BK8" s="60">
        <v>8659187</v>
      </c>
      <c r="BL8" s="60">
        <v>3032584</v>
      </c>
      <c r="BM8" s="60">
        <v>0</v>
      </c>
      <c r="BN8" s="60">
        <v>12005124</v>
      </c>
      <c r="BO8" s="60">
        <v>68</v>
      </c>
      <c r="BP8" s="60">
        <v>13679</v>
      </c>
      <c r="BQ8" s="60">
        <v>2006830</v>
      </c>
      <c r="BR8" s="60">
        <v>17058284</v>
      </c>
      <c r="BS8" s="60">
        <v>26583682</v>
      </c>
      <c r="BT8" s="60"/>
      <c r="BU8" s="60"/>
      <c r="BV8" s="60"/>
      <c r="BW8" s="60"/>
      <c r="BX8" s="60"/>
      <c r="BY8" s="60"/>
      <c r="BZ8" s="60">
        <v>155423</v>
      </c>
      <c r="CA8" s="60">
        <v>99197</v>
      </c>
      <c r="CB8" s="60">
        <v>254619</v>
      </c>
      <c r="CC8" s="60"/>
      <c r="CD8" s="60"/>
      <c r="CE8" s="60">
        <v>60252</v>
      </c>
      <c r="CF8" s="60">
        <v>71890</v>
      </c>
      <c r="CG8" s="60">
        <v>132142</v>
      </c>
      <c r="CH8" s="60">
        <v>139804</v>
      </c>
      <c r="CI8" s="60">
        <v>70629</v>
      </c>
      <c r="CJ8" s="60">
        <v>210433</v>
      </c>
      <c r="CK8" s="60">
        <v>27181415</v>
      </c>
      <c r="CL8" s="60"/>
      <c r="CM8" s="60"/>
      <c r="CN8" s="60"/>
      <c r="CO8" s="60"/>
      <c r="CP8" s="60">
        <v>3596793</v>
      </c>
      <c r="CQ8" s="60"/>
      <c r="CR8" s="60">
        <v>3596793</v>
      </c>
      <c r="CS8" s="60"/>
      <c r="CT8" s="60">
        <v>497683</v>
      </c>
      <c r="CU8" s="60"/>
      <c r="CV8" s="60">
        <v>18395439</v>
      </c>
      <c r="CW8" s="60">
        <v>21607234</v>
      </c>
      <c r="CX8" s="60"/>
      <c r="CY8" s="60"/>
      <c r="CZ8" s="60">
        <v>21607234</v>
      </c>
      <c r="DA8" s="60"/>
      <c r="DB8" s="60"/>
      <c r="DC8" s="60"/>
      <c r="DD8" s="60"/>
      <c r="DE8" s="60">
        <v>21607234</v>
      </c>
      <c r="DF8" s="60"/>
      <c r="DG8" s="60"/>
      <c r="DH8" s="60"/>
      <c r="DI8" s="60"/>
      <c r="DJ8" s="60"/>
      <c r="DK8" s="60">
        <v>734149</v>
      </c>
      <c r="DL8" s="60"/>
      <c r="DM8" s="60">
        <v>0</v>
      </c>
      <c r="DN8" s="60">
        <v>745557</v>
      </c>
      <c r="DO8" s="60">
        <v>1479706</v>
      </c>
      <c r="DP8" s="60">
        <v>0</v>
      </c>
      <c r="DQ8" s="60">
        <v>27181415</v>
      </c>
      <c r="DR8" s="60"/>
      <c r="DS8" s="60">
        <v>0</v>
      </c>
      <c r="DT8" s="60"/>
      <c r="DU8" s="60">
        <v>0</v>
      </c>
      <c r="DV8" s="60">
        <v>0</v>
      </c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>
        <v>497683</v>
      </c>
      <c r="EO8" s="60"/>
      <c r="EP8" s="60"/>
      <c r="EQ8" s="60">
        <v>3134110</v>
      </c>
      <c r="ER8" s="60">
        <v>77684</v>
      </c>
      <c r="ES8" s="60"/>
      <c r="ET8" s="60"/>
      <c r="EU8" s="60"/>
      <c r="EV8" s="60"/>
      <c r="EW8" s="60"/>
      <c r="EX8" s="60"/>
      <c r="EY8" s="60"/>
      <c r="EZ8" s="60"/>
      <c r="FA8" s="60">
        <v>21296140</v>
      </c>
      <c r="FB8" s="60"/>
      <c r="FC8" s="60">
        <v>21296140</v>
      </c>
      <c r="FD8" s="60">
        <v>-2080854</v>
      </c>
      <c r="FE8" s="60">
        <v>-7013590</v>
      </c>
      <c r="FF8" s="60">
        <v>12201696</v>
      </c>
      <c r="FG8" s="60"/>
      <c r="FH8" s="60">
        <v>568905</v>
      </c>
      <c r="FI8" s="60">
        <v>-907637</v>
      </c>
      <c r="FJ8" s="60">
        <v>-76</v>
      </c>
      <c r="FK8" s="60">
        <v>-31223</v>
      </c>
      <c r="FL8" s="60">
        <v>-10533</v>
      </c>
      <c r="FM8" s="60">
        <v>11821132</v>
      </c>
      <c r="FN8" s="60">
        <v>6651991</v>
      </c>
      <c r="FO8" s="60">
        <v>2975887</v>
      </c>
      <c r="FP8" s="60">
        <v>21449010</v>
      </c>
      <c r="FQ8" s="60"/>
      <c r="FR8" s="60">
        <v>21449010</v>
      </c>
      <c r="FS8" s="60"/>
    </row>
    <row r="9" spans="1:175" x14ac:dyDescent="0.25">
      <c r="A9" s="65">
        <v>201712</v>
      </c>
      <c r="B9" s="65">
        <v>70911</v>
      </c>
      <c r="C9" s="66" t="s">
        <v>601</v>
      </c>
      <c r="D9" s="60">
        <v>196832</v>
      </c>
      <c r="E9" s="60"/>
      <c r="F9" s="60">
        <v>196832</v>
      </c>
      <c r="G9" s="60">
        <v>-976</v>
      </c>
      <c r="H9" s="60">
        <v>17417</v>
      </c>
      <c r="I9" s="60">
        <v>97</v>
      </c>
      <c r="J9" s="60">
        <v>126989</v>
      </c>
      <c r="K9" s="60">
        <v>608424</v>
      </c>
      <c r="L9" s="60">
        <v>-653</v>
      </c>
      <c r="M9" s="60">
        <v>-44879</v>
      </c>
      <c r="N9" s="60">
        <v>706419</v>
      </c>
      <c r="O9" s="60">
        <v>-101303</v>
      </c>
      <c r="P9" s="60">
        <v>-368656</v>
      </c>
      <c r="Q9" s="60"/>
      <c r="R9" s="60">
        <v>-368656</v>
      </c>
      <c r="S9" s="60">
        <v>-88792</v>
      </c>
      <c r="T9" s="60"/>
      <c r="U9" s="60">
        <v>-88792</v>
      </c>
      <c r="V9" s="60"/>
      <c r="W9" s="60"/>
      <c r="X9" s="60"/>
      <c r="Y9" s="60">
        <v>-9239</v>
      </c>
      <c r="Z9" s="60"/>
      <c r="AA9" s="60"/>
      <c r="AB9" s="60">
        <v>-9239</v>
      </c>
      <c r="AC9" s="60">
        <v>-130313</v>
      </c>
      <c r="AD9" s="60">
        <v>204948</v>
      </c>
      <c r="AE9" s="60"/>
      <c r="AF9" s="60">
        <v>99533</v>
      </c>
      <c r="AG9" s="60"/>
      <c r="AH9" s="60"/>
      <c r="AI9" s="60"/>
      <c r="AJ9" s="60">
        <v>304481</v>
      </c>
      <c r="AK9" s="60">
        <v>30780</v>
      </c>
      <c r="AL9" s="60">
        <v>335261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>
        <v>3600</v>
      </c>
      <c r="BI9" s="60">
        <v>40963</v>
      </c>
      <c r="BJ9" s="60">
        <v>213286</v>
      </c>
      <c r="BK9" s="60">
        <v>254249</v>
      </c>
      <c r="BL9" s="60">
        <v>17663</v>
      </c>
      <c r="BM9" s="60">
        <v>10369568</v>
      </c>
      <c r="BN9" s="60"/>
      <c r="BO9" s="60"/>
      <c r="BP9" s="60">
        <v>5084</v>
      </c>
      <c r="BQ9" s="60"/>
      <c r="BR9" s="60">
        <v>10482603</v>
      </c>
      <c r="BS9" s="60">
        <v>10740452</v>
      </c>
      <c r="BT9" s="60"/>
      <c r="BU9" s="60"/>
      <c r="BV9" s="60"/>
      <c r="BW9" s="60">
        <v>355</v>
      </c>
      <c r="BX9" s="60">
        <v>355</v>
      </c>
      <c r="BY9" s="60"/>
      <c r="BZ9" s="60"/>
      <c r="CA9" s="60">
        <v>23819</v>
      </c>
      <c r="CB9" s="60">
        <v>24174</v>
      </c>
      <c r="CC9" s="60"/>
      <c r="CD9" s="60">
        <v>90280</v>
      </c>
      <c r="CE9" s="60"/>
      <c r="CF9" s="60"/>
      <c r="CG9" s="60">
        <v>90280</v>
      </c>
      <c r="CH9" s="60"/>
      <c r="CI9" s="60">
        <v>35981</v>
      </c>
      <c r="CJ9" s="60">
        <v>35981</v>
      </c>
      <c r="CK9" s="60">
        <v>10890887</v>
      </c>
      <c r="CL9" s="60"/>
      <c r="CM9" s="60"/>
      <c r="CN9" s="60"/>
      <c r="CO9" s="60"/>
      <c r="CP9" s="60">
        <v>1723332</v>
      </c>
      <c r="CQ9" s="60"/>
      <c r="CR9" s="60">
        <v>1723332</v>
      </c>
      <c r="CS9" s="60"/>
      <c r="CT9" s="60"/>
      <c r="CU9" s="60"/>
      <c r="CV9" s="60">
        <v>6536785</v>
      </c>
      <c r="CW9" s="60">
        <v>8955350</v>
      </c>
      <c r="CX9" s="60"/>
      <c r="CY9" s="60"/>
      <c r="CZ9" s="60">
        <v>8955350</v>
      </c>
      <c r="DA9" s="60"/>
      <c r="DB9" s="60"/>
      <c r="DC9" s="60"/>
      <c r="DD9" s="60"/>
      <c r="DE9" s="60">
        <v>8955350</v>
      </c>
      <c r="DF9" s="60"/>
      <c r="DG9" s="60"/>
      <c r="DH9" s="60"/>
      <c r="DI9" s="60"/>
      <c r="DJ9" s="60"/>
      <c r="DK9" s="60"/>
      <c r="DL9" s="60"/>
      <c r="DM9" s="60">
        <v>148815</v>
      </c>
      <c r="DN9" s="60">
        <v>63390</v>
      </c>
      <c r="DO9" s="60">
        <v>212205</v>
      </c>
      <c r="DP9" s="60"/>
      <c r="DQ9" s="60">
        <v>10890887</v>
      </c>
      <c r="DR9" s="60"/>
      <c r="DS9" s="60"/>
      <c r="DT9" s="60"/>
      <c r="DU9" s="60"/>
      <c r="DV9" s="60"/>
      <c r="DW9" s="60"/>
      <c r="DX9" s="60">
        <v>90288</v>
      </c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>
        <v>2218781</v>
      </c>
      <c r="EQ9" s="60"/>
      <c r="ER9" s="60">
        <v>199784</v>
      </c>
      <c r="ES9" s="60"/>
      <c r="ET9" s="60"/>
      <c r="EU9" s="60"/>
      <c r="EV9" s="60"/>
      <c r="EW9" s="60"/>
      <c r="EX9" s="60"/>
      <c r="EY9" s="60"/>
      <c r="EZ9" s="60"/>
      <c r="FA9" s="60">
        <v>8866558</v>
      </c>
      <c r="FB9" s="60"/>
      <c r="FC9" s="60">
        <v>8866558</v>
      </c>
      <c r="FD9" s="60"/>
      <c r="FE9" s="60">
        <v>-301897</v>
      </c>
      <c r="FF9" s="60">
        <v>8564661</v>
      </c>
      <c r="FG9" s="60">
        <v>196832</v>
      </c>
      <c r="FH9" s="60">
        <v>279846</v>
      </c>
      <c r="FI9" s="60">
        <v>-360667</v>
      </c>
      <c r="FJ9" s="60">
        <v>-15501</v>
      </c>
      <c r="FK9" s="60">
        <v>12807</v>
      </c>
      <c r="FL9" s="60">
        <v>4426</v>
      </c>
      <c r="FM9" s="60">
        <v>8682404</v>
      </c>
      <c r="FN9" s="60">
        <v>272946</v>
      </c>
      <c r="FO9" s="60"/>
      <c r="FP9" s="60">
        <v>8955350</v>
      </c>
      <c r="FQ9" s="60"/>
      <c r="FR9" s="60">
        <v>8955350</v>
      </c>
      <c r="FS9" s="60"/>
    </row>
    <row r="10" spans="1:175" x14ac:dyDescent="0.25">
      <c r="A10" s="65">
        <v>201712</v>
      </c>
      <c r="B10" s="65">
        <v>70806</v>
      </c>
      <c r="C10" s="66" t="s">
        <v>602</v>
      </c>
      <c r="D10" s="60">
        <v>386110</v>
      </c>
      <c r="E10" s="60">
        <v>0</v>
      </c>
      <c r="F10" s="60">
        <v>386110</v>
      </c>
      <c r="G10" s="60">
        <v>2332</v>
      </c>
      <c r="H10" s="60">
        <v>0</v>
      </c>
      <c r="I10" s="60">
        <v>-2</v>
      </c>
      <c r="J10" s="60">
        <v>145816</v>
      </c>
      <c r="K10" s="60">
        <v>919086</v>
      </c>
      <c r="L10" s="60">
        <v>-761</v>
      </c>
      <c r="M10" s="60">
        <v>-18484</v>
      </c>
      <c r="N10" s="60">
        <v>1047987</v>
      </c>
      <c r="O10" s="60">
        <v>-154437</v>
      </c>
      <c r="P10" s="60">
        <v>-282437</v>
      </c>
      <c r="Q10" s="60">
        <v>0</v>
      </c>
      <c r="R10" s="60">
        <v>-282437</v>
      </c>
      <c r="S10" s="60">
        <v>-706463</v>
      </c>
      <c r="T10" s="60">
        <v>0</v>
      </c>
      <c r="U10" s="60">
        <v>-706463</v>
      </c>
      <c r="V10" s="60">
        <v>0</v>
      </c>
      <c r="W10" s="60">
        <v>-50035</v>
      </c>
      <c r="X10" s="60">
        <v>0</v>
      </c>
      <c r="Y10" s="60">
        <v>-5571</v>
      </c>
      <c r="Z10" s="60">
        <v>0</v>
      </c>
      <c r="AA10" s="60">
        <v>0</v>
      </c>
      <c r="AB10" s="60">
        <v>-5571</v>
      </c>
      <c r="AC10" s="60">
        <v>-278029</v>
      </c>
      <c r="AD10" s="60">
        <v>-42875</v>
      </c>
      <c r="AE10" s="60">
        <v>1697</v>
      </c>
      <c r="AF10" s="60">
        <v>277559</v>
      </c>
      <c r="AG10" s="60">
        <v>0</v>
      </c>
      <c r="AH10" s="60">
        <v>0</v>
      </c>
      <c r="AI10" s="60">
        <v>0</v>
      </c>
      <c r="AJ10" s="60">
        <v>236381</v>
      </c>
      <c r="AK10" s="60">
        <v>0</v>
      </c>
      <c r="AL10" s="60">
        <v>236381</v>
      </c>
      <c r="AM10" s="60">
        <v>1731</v>
      </c>
      <c r="AN10" s="60">
        <v>0</v>
      </c>
      <c r="AO10" s="60">
        <v>0</v>
      </c>
      <c r="AP10" s="60">
        <v>0</v>
      </c>
      <c r="AQ10" s="60">
        <v>1731</v>
      </c>
      <c r="AR10" s="60">
        <v>0</v>
      </c>
      <c r="AS10" s="60">
        <v>-2865</v>
      </c>
      <c r="AT10" s="60">
        <v>0</v>
      </c>
      <c r="AU10" s="60">
        <v>2481</v>
      </c>
      <c r="AV10" s="60">
        <v>0</v>
      </c>
      <c r="AW10" s="60">
        <v>0</v>
      </c>
      <c r="AX10" s="60">
        <v>-384</v>
      </c>
      <c r="AY10" s="60">
        <v>0</v>
      </c>
      <c r="AZ10" s="60">
        <v>0</v>
      </c>
      <c r="BA10" s="60">
        <v>-120</v>
      </c>
      <c r="BB10" s="60">
        <v>0</v>
      </c>
      <c r="BC10" s="60">
        <v>-120</v>
      </c>
      <c r="BD10" s="60">
        <v>470</v>
      </c>
      <c r="BE10" s="60">
        <v>1697</v>
      </c>
      <c r="BF10" s="60">
        <v>0</v>
      </c>
      <c r="BG10" s="60">
        <v>0</v>
      </c>
      <c r="BH10" s="60">
        <v>0</v>
      </c>
      <c r="BI10" s="60">
        <v>15414</v>
      </c>
      <c r="BJ10" s="60">
        <v>0</v>
      </c>
      <c r="BK10" s="60">
        <v>16337</v>
      </c>
      <c r="BL10" s="60">
        <v>2114862</v>
      </c>
      <c r="BM10" s="60">
        <v>5537917</v>
      </c>
      <c r="BN10" s="60">
        <v>6364770</v>
      </c>
      <c r="BO10" s="60">
        <v>44453</v>
      </c>
      <c r="BP10" s="60">
        <v>0</v>
      </c>
      <c r="BQ10" s="60">
        <v>181713</v>
      </c>
      <c r="BR10" s="60">
        <v>14453288</v>
      </c>
      <c r="BS10" s="60">
        <v>14469625</v>
      </c>
      <c r="BT10" s="60">
        <v>0</v>
      </c>
      <c r="BU10" s="60">
        <v>0</v>
      </c>
      <c r="BV10" s="60">
        <v>0</v>
      </c>
      <c r="BW10" s="60">
        <v>11986</v>
      </c>
      <c r="BX10" s="60">
        <v>11986</v>
      </c>
      <c r="BY10" s="60">
        <v>0</v>
      </c>
      <c r="BZ10" s="60">
        <v>0</v>
      </c>
      <c r="CA10" s="60">
        <v>19303</v>
      </c>
      <c r="CB10" s="60">
        <v>31289</v>
      </c>
      <c r="CC10" s="60">
        <v>0</v>
      </c>
      <c r="CD10" s="60">
        <v>0</v>
      </c>
      <c r="CE10" s="60">
        <v>135700</v>
      </c>
      <c r="CF10" s="60">
        <v>95</v>
      </c>
      <c r="CG10" s="60">
        <v>135795</v>
      </c>
      <c r="CH10" s="60">
        <v>36188</v>
      </c>
      <c r="CI10" s="60">
        <v>15106</v>
      </c>
      <c r="CJ10" s="60">
        <v>51294</v>
      </c>
      <c r="CK10" s="60">
        <v>14688003</v>
      </c>
      <c r="CL10" s="60">
        <v>0</v>
      </c>
      <c r="CM10" s="60">
        <v>0</v>
      </c>
      <c r="CN10" s="60">
        <v>0</v>
      </c>
      <c r="CO10" s="60">
        <v>0</v>
      </c>
      <c r="CP10" s="60">
        <v>3615221</v>
      </c>
      <c r="CQ10" s="60">
        <v>0</v>
      </c>
      <c r="CR10" s="60">
        <v>3615221</v>
      </c>
      <c r="CS10" s="60">
        <v>0</v>
      </c>
      <c r="CT10" s="60">
        <v>735937</v>
      </c>
      <c r="CU10" s="60">
        <v>0</v>
      </c>
      <c r="CV10" s="60">
        <v>6073625</v>
      </c>
      <c r="CW10" s="60">
        <v>9587669</v>
      </c>
      <c r="CX10" s="60">
        <v>0</v>
      </c>
      <c r="CY10" s="60">
        <v>0</v>
      </c>
      <c r="CZ10" s="60">
        <v>9587669</v>
      </c>
      <c r="DA10" s="60">
        <v>0</v>
      </c>
      <c r="DB10" s="60">
        <v>0</v>
      </c>
      <c r="DC10" s="60">
        <v>0</v>
      </c>
      <c r="DD10" s="60">
        <v>0</v>
      </c>
      <c r="DE10" s="60">
        <v>9587669</v>
      </c>
      <c r="DF10" s="60">
        <v>0</v>
      </c>
      <c r="DG10" s="60">
        <v>0</v>
      </c>
      <c r="DH10" s="60">
        <v>0</v>
      </c>
      <c r="DI10" s="60">
        <v>0</v>
      </c>
      <c r="DJ10" s="60">
        <v>0</v>
      </c>
      <c r="DK10" s="60">
        <v>356655</v>
      </c>
      <c r="DL10" s="60">
        <v>0</v>
      </c>
      <c r="DM10" s="60">
        <v>0</v>
      </c>
      <c r="DN10" s="60">
        <v>392164</v>
      </c>
      <c r="DO10" s="60">
        <v>748819</v>
      </c>
      <c r="DP10" s="60">
        <v>357</v>
      </c>
      <c r="DQ10" s="60">
        <v>14688003</v>
      </c>
      <c r="DR10" s="60">
        <v>0</v>
      </c>
      <c r="DS10" s="60">
        <v>0</v>
      </c>
      <c r="DT10" s="60">
        <v>0</v>
      </c>
      <c r="DU10" s="60">
        <v>923</v>
      </c>
      <c r="DV10" s="60">
        <v>0</v>
      </c>
      <c r="DW10" s="60">
        <v>0</v>
      </c>
      <c r="DX10" s="60">
        <v>209573</v>
      </c>
      <c r="DY10" s="60">
        <v>0</v>
      </c>
      <c r="DZ10" s="60">
        <v>0</v>
      </c>
      <c r="EA10" s="60">
        <v>0</v>
      </c>
      <c r="EB10" s="60">
        <v>0</v>
      </c>
      <c r="EC10" s="60">
        <v>0</v>
      </c>
      <c r="ED10" s="60">
        <v>0</v>
      </c>
      <c r="EE10" s="60">
        <v>0</v>
      </c>
      <c r="EF10" s="60">
        <v>0</v>
      </c>
      <c r="EG10" s="60">
        <v>0</v>
      </c>
      <c r="EH10" s="60">
        <v>0</v>
      </c>
      <c r="EI10" s="60">
        <v>0</v>
      </c>
      <c r="EJ10" s="60">
        <v>0</v>
      </c>
      <c r="EK10" s="60">
        <v>0</v>
      </c>
      <c r="EL10" s="60">
        <v>0</v>
      </c>
      <c r="EM10" s="60">
        <v>0</v>
      </c>
      <c r="EN10" s="60">
        <v>735937</v>
      </c>
      <c r="EO10" s="60">
        <v>0</v>
      </c>
      <c r="EP10" s="60">
        <v>3016851</v>
      </c>
      <c r="EQ10" s="60">
        <v>426013</v>
      </c>
      <c r="ER10" s="60">
        <v>71180</v>
      </c>
      <c r="ES10" s="60">
        <v>0</v>
      </c>
      <c r="ET10" s="60">
        <v>0</v>
      </c>
      <c r="EU10" s="60">
        <v>0</v>
      </c>
      <c r="EV10" s="60">
        <v>0</v>
      </c>
      <c r="EW10" s="60">
        <v>0</v>
      </c>
      <c r="EX10" s="60">
        <v>0</v>
      </c>
      <c r="EY10" s="60">
        <v>0</v>
      </c>
      <c r="EZ10" s="60">
        <v>0</v>
      </c>
      <c r="FA10" s="60">
        <v>8876647</v>
      </c>
      <c r="FB10" s="60">
        <v>0</v>
      </c>
      <c r="FC10" s="60">
        <v>8876647</v>
      </c>
      <c r="FD10" s="60">
        <v>-162159</v>
      </c>
      <c r="FE10" s="60">
        <v>-44525</v>
      </c>
      <c r="FF10" s="60">
        <v>8669963</v>
      </c>
      <c r="FG10" s="60">
        <v>386110</v>
      </c>
      <c r="FH10" s="60">
        <v>307480</v>
      </c>
      <c r="FI10" s="60">
        <v>-255427</v>
      </c>
      <c r="FJ10" s="60">
        <v>-5664</v>
      </c>
      <c r="FK10" s="60">
        <v>-14973</v>
      </c>
      <c r="FL10" s="60">
        <v>-15711</v>
      </c>
      <c r="FM10" s="60">
        <v>9071778</v>
      </c>
      <c r="FN10" s="60">
        <v>85319</v>
      </c>
      <c r="FO10" s="60">
        <v>426013</v>
      </c>
      <c r="FP10" s="60">
        <v>9583110</v>
      </c>
      <c r="FQ10" s="60">
        <v>0</v>
      </c>
      <c r="FR10" s="60">
        <v>9583110</v>
      </c>
      <c r="FS10" s="60">
        <v>0</v>
      </c>
    </row>
    <row r="11" spans="1:175" x14ac:dyDescent="0.25">
      <c r="A11" s="65">
        <v>201712</v>
      </c>
      <c r="B11" s="65">
        <v>70727</v>
      </c>
      <c r="C11" s="66" t="s">
        <v>603</v>
      </c>
      <c r="D11" s="60">
        <v>1676799</v>
      </c>
      <c r="E11" s="60">
        <v>0</v>
      </c>
      <c r="F11" s="60">
        <v>1676799</v>
      </c>
      <c r="G11" s="60">
        <v>357625</v>
      </c>
      <c r="H11" s="60">
        <v>461130</v>
      </c>
      <c r="I11" s="60">
        <v>22738</v>
      </c>
      <c r="J11" s="60">
        <v>2540766</v>
      </c>
      <c r="K11" s="60">
        <v>-178078</v>
      </c>
      <c r="L11" s="60">
        <v>-55685</v>
      </c>
      <c r="M11" s="60">
        <v>-59291</v>
      </c>
      <c r="N11" s="60">
        <v>3089205</v>
      </c>
      <c r="O11" s="60">
        <v>-437282</v>
      </c>
      <c r="P11" s="60">
        <v>-1338453</v>
      </c>
      <c r="Q11" s="60">
        <v>0</v>
      </c>
      <c r="R11" s="60">
        <v>-1338453</v>
      </c>
      <c r="S11" s="60">
        <v>-2462093</v>
      </c>
      <c r="T11" s="60">
        <v>0</v>
      </c>
      <c r="U11" s="60">
        <v>-2462093</v>
      </c>
      <c r="V11" s="60">
        <v>0</v>
      </c>
      <c r="W11" s="60">
        <v>-70330</v>
      </c>
      <c r="X11" s="60">
        <v>0</v>
      </c>
      <c r="Y11" s="60">
        <v>-23552</v>
      </c>
      <c r="Z11" s="60">
        <v>0</v>
      </c>
      <c r="AA11" s="60">
        <v>0</v>
      </c>
      <c r="AB11" s="60">
        <v>-23552</v>
      </c>
      <c r="AC11" s="60">
        <v>-434294</v>
      </c>
      <c r="AD11" s="60">
        <v>0</v>
      </c>
      <c r="AE11" s="60">
        <v>0</v>
      </c>
      <c r="AF11" s="60">
        <v>510884</v>
      </c>
      <c r="AG11" s="60">
        <v>0</v>
      </c>
      <c r="AH11" s="60">
        <v>0</v>
      </c>
      <c r="AI11" s="60">
        <v>0</v>
      </c>
      <c r="AJ11" s="60">
        <v>510884</v>
      </c>
      <c r="AK11" s="60">
        <v>-76590</v>
      </c>
      <c r="AL11" s="60">
        <v>434294</v>
      </c>
      <c r="AM11" s="60">
        <v>0</v>
      </c>
      <c r="AN11" s="60">
        <v>0</v>
      </c>
      <c r="AO11" s="60">
        <v>0</v>
      </c>
      <c r="AP11" s="60">
        <v>0</v>
      </c>
      <c r="AQ11" s="60">
        <v>0</v>
      </c>
      <c r="AR11" s="60">
        <v>0</v>
      </c>
      <c r="AS11" s="60">
        <v>0</v>
      </c>
      <c r="AT11" s="60">
        <v>0</v>
      </c>
      <c r="AU11" s="60">
        <v>0</v>
      </c>
      <c r="AV11" s="60">
        <v>0</v>
      </c>
      <c r="AW11" s="60">
        <v>0</v>
      </c>
      <c r="AX11" s="60">
        <v>0</v>
      </c>
      <c r="AY11" s="60">
        <v>0</v>
      </c>
      <c r="AZ11" s="60">
        <v>0</v>
      </c>
      <c r="BA11" s="60">
        <v>0</v>
      </c>
      <c r="BB11" s="60">
        <v>0</v>
      </c>
      <c r="BC11" s="60">
        <v>0</v>
      </c>
      <c r="BD11" s="60">
        <v>0</v>
      </c>
      <c r="BE11" s="60">
        <v>0</v>
      </c>
      <c r="BF11" s="60">
        <v>0</v>
      </c>
      <c r="BG11" s="60">
        <v>0</v>
      </c>
      <c r="BH11" s="60">
        <v>690524</v>
      </c>
      <c r="BI11" s="60">
        <v>3006041</v>
      </c>
      <c r="BJ11" s="60">
        <v>21735844</v>
      </c>
      <c r="BK11" s="60">
        <v>25537183</v>
      </c>
      <c r="BL11" s="60">
        <v>6780858</v>
      </c>
      <c r="BM11" s="60">
        <v>2346493</v>
      </c>
      <c r="BN11" s="60">
        <v>12479501</v>
      </c>
      <c r="BO11" s="60">
        <v>282</v>
      </c>
      <c r="BP11" s="60">
        <v>3878505</v>
      </c>
      <c r="BQ11" s="60">
        <v>3349942</v>
      </c>
      <c r="BR11" s="60">
        <v>30540721</v>
      </c>
      <c r="BS11" s="60">
        <v>56768428</v>
      </c>
      <c r="BT11" s="60">
        <v>0</v>
      </c>
      <c r="BU11" s="60">
        <v>0</v>
      </c>
      <c r="BV11" s="60">
        <v>0</v>
      </c>
      <c r="BW11" s="60">
        <v>13346</v>
      </c>
      <c r="BX11" s="60">
        <v>13346</v>
      </c>
      <c r="BY11" s="60"/>
      <c r="BZ11" s="60">
        <v>746267</v>
      </c>
      <c r="CA11" s="60">
        <v>8117</v>
      </c>
      <c r="CB11" s="60">
        <v>811668</v>
      </c>
      <c r="CC11" s="60">
        <v>0</v>
      </c>
      <c r="CD11" s="60">
        <v>0</v>
      </c>
      <c r="CE11" s="60">
        <v>21293</v>
      </c>
      <c r="CF11" s="60">
        <v>0</v>
      </c>
      <c r="CG11" s="60">
        <v>21293</v>
      </c>
      <c r="CH11" s="60">
        <v>199295</v>
      </c>
      <c r="CI11" s="60">
        <v>104827</v>
      </c>
      <c r="CJ11" s="60">
        <v>304122</v>
      </c>
      <c r="CK11" s="60">
        <v>57905511</v>
      </c>
      <c r="CL11" s="60">
        <v>0</v>
      </c>
      <c r="CM11" s="60">
        <v>0</v>
      </c>
      <c r="CN11" s="60">
        <v>0</v>
      </c>
      <c r="CO11" s="60">
        <v>0</v>
      </c>
      <c r="CP11" s="60">
        <v>9478473</v>
      </c>
      <c r="CQ11" s="60">
        <v>0</v>
      </c>
      <c r="CR11" s="60">
        <v>9478473</v>
      </c>
      <c r="CS11" s="60">
        <v>0</v>
      </c>
      <c r="CT11" s="60">
        <v>450625</v>
      </c>
      <c r="CU11" s="60">
        <v>0</v>
      </c>
      <c r="CV11" s="60">
        <v>19860741</v>
      </c>
      <c r="CW11" s="60">
        <v>42150207</v>
      </c>
      <c r="CX11" s="60">
        <v>0</v>
      </c>
      <c r="CY11" s="60">
        <v>0</v>
      </c>
      <c r="CZ11" s="60">
        <v>42150207</v>
      </c>
      <c r="DA11" s="60">
        <v>0</v>
      </c>
      <c r="DB11" s="60">
        <v>0</v>
      </c>
      <c r="DC11" s="60">
        <v>0</v>
      </c>
      <c r="DD11" s="60">
        <v>0</v>
      </c>
      <c r="DE11" s="60">
        <v>42150207</v>
      </c>
      <c r="DF11" s="60">
        <v>69462</v>
      </c>
      <c r="DG11" s="60">
        <v>3596</v>
      </c>
      <c r="DH11" s="60">
        <v>73058</v>
      </c>
      <c r="DI11" s="60">
        <v>0</v>
      </c>
      <c r="DJ11" s="60">
        <v>0</v>
      </c>
      <c r="DK11" s="60">
        <v>2942232</v>
      </c>
      <c r="DL11" s="60">
        <v>0</v>
      </c>
      <c r="DM11" s="60">
        <v>416844</v>
      </c>
      <c r="DN11" s="60">
        <v>2359290</v>
      </c>
      <c r="DO11" s="60">
        <v>5718366</v>
      </c>
      <c r="DP11" s="60">
        <v>34782</v>
      </c>
      <c r="DQ11" s="60">
        <v>57905511</v>
      </c>
      <c r="DR11" s="60">
        <v>0</v>
      </c>
      <c r="DS11" s="60">
        <v>0</v>
      </c>
      <c r="DT11" s="60">
        <v>0</v>
      </c>
      <c r="DU11" s="60">
        <v>0</v>
      </c>
      <c r="DV11" s="60">
        <v>795298</v>
      </c>
      <c r="DW11" s="60">
        <v>0</v>
      </c>
      <c r="DX11" s="60">
        <v>1705140</v>
      </c>
      <c r="DY11" s="60">
        <v>0</v>
      </c>
      <c r="DZ11" s="60">
        <v>0</v>
      </c>
      <c r="EA11" s="60">
        <v>0</v>
      </c>
      <c r="EB11" s="60">
        <v>0</v>
      </c>
      <c r="EC11" s="60"/>
      <c r="ED11" s="60">
        <v>43938</v>
      </c>
      <c r="EE11" s="60">
        <v>0</v>
      </c>
      <c r="EF11" s="60">
        <v>0</v>
      </c>
      <c r="EG11" s="60">
        <v>0</v>
      </c>
      <c r="EH11" s="60">
        <v>0</v>
      </c>
      <c r="EI11" s="60">
        <v>0</v>
      </c>
      <c r="EJ11" s="60">
        <v>0</v>
      </c>
      <c r="EK11" s="60">
        <v>0</v>
      </c>
      <c r="EL11" s="60">
        <v>0</v>
      </c>
      <c r="EM11" s="60">
        <v>0</v>
      </c>
      <c r="EN11" s="60">
        <v>450625</v>
      </c>
      <c r="EO11" s="60">
        <v>0</v>
      </c>
      <c r="EP11" s="60">
        <v>19195584</v>
      </c>
      <c r="EQ11" s="60">
        <v>2705302</v>
      </c>
      <c r="ER11" s="60">
        <v>388580</v>
      </c>
      <c r="ES11" s="60">
        <v>0</v>
      </c>
      <c r="ET11" s="60">
        <v>0</v>
      </c>
      <c r="EU11" s="60">
        <v>0</v>
      </c>
      <c r="EV11" s="60">
        <v>0</v>
      </c>
      <c r="EW11" s="60">
        <v>0</v>
      </c>
      <c r="EX11" s="60">
        <v>0</v>
      </c>
      <c r="EY11" s="60">
        <v>0</v>
      </c>
      <c r="EZ11" s="60">
        <v>0</v>
      </c>
      <c r="FA11" s="60">
        <v>39688114</v>
      </c>
      <c r="FB11" s="60">
        <v>0</v>
      </c>
      <c r="FC11" s="60">
        <v>39688114</v>
      </c>
      <c r="FD11" s="60">
        <v>-1959265</v>
      </c>
      <c r="FE11" s="60">
        <v>-4440006</v>
      </c>
      <c r="FF11" s="60">
        <v>33288843</v>
      </c>
      <c r="FG11" s="60">
        <v>1676799</v>
      </c>
      <c r="FH11" s="60">
        <v>1669813</v>
      </c>
      <c r="FI11" s="60">
        <v>-1338453</v>
      </c>
      <c r="FJ11" s="60">
        <v>-24323</v>
      </c>
      <c r="FK11" s="60">
        <v>-6736</v>
      </c>
      <c r="FL11" s="60">
        <v>13710</v>
      </c>
      <c r="FM11" s="60">
        <v>35279653</v>
      </c>
      <c r="FN11" s="60">
        <v>4165252</v>
      </c>
      <c r="FO11" s="60">
        <v>2705302</v>
      </c>
      <c r="FP11" s="60">
        <v>42150207</v>
      </c>
      <c r="FQ11" s="60">
        <v>0</v>
      </c>
      <c r="FR11" s="60">
        <v>42150207</v>
      </c>
      <c r="FS11" s="60">
        <v>0</v>
      </c>
    </row>
    <row r="12" spans="1:175" x14ac:dyDescent="0.25">
      <c r="A12" s="65">
        <v>201712</v>
      </c>
      <c r="B12" s="65">
        <v>70857</v>
      </c>
      <c r="C12" s="66" t="s">
        <v>604</v>
      </c>
      <c r="D12" s="60">
        <v>3714239</v>
      </c>
      <c r="E12" s="60">
        <v>0</v>
      </c>
      <c r="F12" s="60">
        <v>3714239</v>
      </c>
      <c r="G12" s="60">
        <v>829677</v>
      </c>
      <c r="H12" s="60">
        <v>1105689</v>
      </c>
      <c r="I12" s="60">
        <v>63351</v>
      </c>
      <c r="J12" s="60">
        <v>5692175</v>
      </c>
      <c r="K12" s="60">
        <v>-373735</v>
      </c>
      <c r="L12" s="60">
        <v>-114113</v>
      </c>
      <c r="M12" s="60">
        <v>-135435</v>
      </c>
      <c r="N12" s="60">
        <v>7067609</v>
      </c>
      <c r="O12" s="60">
        <v>-1004761</v>
      </c>
      <c r="P12" s="60">
        <v>-2726273</v>
      </c>
      <c r="Q12" s="60">
        <v>0</v>
      </c>
      <c r="R12" s="60">
        <v>-2726273</v>
      </c>
      <c r="S12" s="60">
        <v>-5839659</v>
      </c>
      <c r="T12" s="60">
        <v>0</v>
      </c>
      <c r="U12" s="60">
        <v>-5839659</v>
      </c>
      <c r="V12" s="60">
        <v>0</v>
      </c>
      <c r="W12" s="60">
        <v>-147415</v>
      </c>
      <c r="X12" s="60">
        <v>0</v>
      </c>
      <c r="Y12" s="60">
        <v>-49210</v>
      </c>
      <c r="Z12" s="60">
        <v>0</v>
      </c>
      <c r="AA12" s="60">
        <v>0</v>
      </c>
      <c r="AB12" s="60">
        <v>-49210</v>
      </c>
      <c r="AC12" s="60">
        <v>-1014530</v>
      </c>
      <c r="AD12" s="60">
        <v>0</v>
      </c>
      <c r="AE12" s="60">
        <v>0</v>
      </c>
      <c r="AF12" s="60">
        <v>1193536</v>
      </c>
      <c r="AG12" s="60">
        <v>0</v>
      </c>
      <c r="AH12" s="60">
        <v>0</v>
      </c>
      <c r="AI12" s="60">
        <v>0</v>
      </c>
      <c r="AJ12" s="60">
        <v>1193536</v>
      </c>
      <c r="AK12" s="60">
        <v>-179006</v>
      </c>
      <c r="AL12" s="60">
        <v>1014530</v>
      </c>
      <c r="AM12" s="60">
        <v>0</v>
      </c>
      <c r="AN12" s="60">
        <v>0</v>
      </c>
      <c r="AO12" s="60">
        <v>0</v>
      </c>
      <c r="AP12" s="60"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60">
        <v>0</v>
      </c>
      <c r="AW12" s="60">
        <v>0</v>
      </c>
      <c r="AX12" s="60">
        <v>0</v>
      </c>
      <c r="AY12" s="60">
        <v>0</v>
      </c>
      <c r="AZ12" s="60">
        <v>0</v>
      </c>
      <c r="BA12" s="60">
        <v>0</v>
      </c>
      <c r="BB12" s="60">
        <v>0</v>
      </c>
      <c r="BC12" s="60">
        <v>0</v>
      </c>
      <c r="BD12" s="60">
        <v>0</v>
      </c>
      <c r="BE12" s="60">
        <v>0</v>
      </c>
      <c r="BF12" s="60">
        <v>0</v>
      </c>
      <c r="BG12" s="60">
        <v>0</v>
      </c>
      <c r="BH12" s="60">
        <v>2786736</v>
      </c>
      <c r="BI12" s="60">
        <v>7625712</v>
      </c>
      <c r="BJ12" s="60">
        <v>48218464</v>
      </c>
      <c r="BK12" s="60">
        <v>57907650</v>
      </c>
      <c r="BL12" s="60">
        <v>15200120</v>
      </c>
      <c r="BM12" s="60">
        <v>5203396</v>
      </c>
      <c r="BN12" s="60">
        <v>27607571</v>
      </c>
      <c r="BO12" s="60">
        <v>223</v>
      </c>
      <c r="BP12" s="60">
        <v>8023698</v>
      </c>
      <c r="BQ12" s="60">
        <v>7534671</v>
      </c>
      <c r="BR12" s="60">
        <v>67396796</v>
      </c>
      <c r="BS12" s="60">
        <v>128091182</v>
      </c>
      <c r="BT12" s="60">
        <v>0</v>
      </c>
      <c r="BU12" s="60">
        <v>0</v>
      </c>
      <c r="BV12" s="60">
        <v>0</v>
      </c>
      <c r="BW12" s="60">
        <v>22498</v>
      </c>
      <c r="BX12" s="60">
        <v>22498</v>
      </c>
      <c r="BY12" s="60"/>
      <c r="BZ12" s="60">
        <v>893090</v>
      </c>
      <c r="CA12" s="60">
        <v>51273</v>
      </c>
      <c r="CB12" s="60">
        <v>1040932</v>
      </c>
      <c r="CC12" s="60">
        <v>0</v>
      </c>
      <c r="CD12" s="60">
        <v>0</v>
      </c>
      <c r="CE12" s="60">
        <v>35899</v>
      </c>
      <c r="CF12" s="60">
        <v>0</v>
      </c>
      <c r="CG12" s="60">
        <v>35899</v>
      </c>
      <c r="CH12" s="60">
        <v>447483</v>
      </c>
      <c r="CI12" s="60">
        <v>219428</v>
      </c>
      <c r="CJ12" s="60">
        <v>666911</v>
      </c>
      <c r="CK12" s="60">
        <v>129834924</v>
      </c>
      <c r="CL12" s="60">
        <v>0</v>
      </c>
      <c r="CM12" s="60">
        <v>0</v>
      </c>
      <c r="CN12" s="60">
        <v>0</v>
      </c>
      <c r="CO12" s="60">
        <v>15551</v>
      </c>
      <c r="CP12" s="60">
        <v>21678579</v>
      </c>
      <c r="CQ12" s="60">
        <v>0</v>
      </c>
      <c r="CR12" s="60">
        <v>21694130</v>
      </c>
      <c r="CS12" s="60">
        <v>0</v>
      </c>
      <c r="CT12" s="60">
        <v>960770</v>
      </c>
      <c r="CU12" s="60">
        <v>0</v>
      </c>
      <c r="CV12" s="60">
        <v>41901576</v>
      </c>
      <c r="CW12" s="60">
        <v>94516979</v>
      </c>
      <c r="CX12" s="60">
        <v>0</v>
      </c>
      <c r="CY12" s="60">
        <v>0</v>
      </c>
      <c r="CZ12" s="60">
        <v>94516979</v>
      </c>
      <c r="DA12" s="60">
        <v>0</v>
      </c>
      <c r="DB12" s="60">
        <v>0</v>
      </c>
      <c r="DC12" s="60">
        <v>0</v>
      </c>
      <c r="DD12" s="60">
        <v>0</v>
      </c>
      <c r="DE12" s="60">
        <v>94516979</v>
      </c>
      <c r="DF12" s="60">
        <v>155628</v>
      </c>
      <c r="DG12" s="60">
        <v>18047</v>
      </c>
      <c r="DH12" s="60">
        <v>173675</v>
      </c>
      <c r="DI12" s="60">
        <v>0</v>
      </c>
      <c r="DJ12" s="60">
        <v>0</v>
      </c>
      <c r="DK12" s="60">
        <v>6248267</v>
      </c>
      <c r="DL12" s="60">
        <v>5993</v>
      </c>
      <c r="DM12" s="60">
        <v>959266</v>
      </c>
      <c r="DN12" s="60">
        <v>5202058</v>
      </c>
      <c r="DO12" s="60">
        <v>12415584</v>
      </c>
      <c r="DP12" s="60">
        <v>73786</v>
      </c>
      <c r="DQ12" s="60">
        <v>129834924</v>
      </c>
      <c r="DR12" s="60">
        <v>0</v>
      </c>
      <c r="DS12" s="60">
        <v>0</v>
      </c>
      <c r="DT12" s="60">
        <v>0</v>
      </c>
      <c r="DU12" s="60">
        <v>0</v>
      </c>
      <c r="DV12" s="60">
        <v>2063474</v>
      </c>
      <c r="DW12" s="60">
        <v>0</v>
      </c>
      <c r="DX12" s="60">
        <v>3827117</v>
      </c>
      <c r="DY12" s="60">
        <v>0</v>
      </c>
      <c r="DZ12" s="60">
        <v>0</v>
      </c>
      <c r="EA12" s="60">
        <v>0</v>
      </c>
      <c r="EB12" s="60">
        <v>0</v>
      </c>
      <c r="EC12" s="60"/>
      <c r="ED12" s="60">
        <v>74071</v>
      </c>
      <c r="EE12" s="60">
        <v>0</v>
      </c>
      <c r="EF12" s="60">
        <v>0</v>
      </c>
      <c r="EG12" s="60">
        <v>0</v>
      </c>
      <c r="EH12" s="60">
        <v>0</v>
      </c>
      <c r="EI12" s="60">
        <v>0</v>
      </c>
      <c r="EJ12" s="60">
        <v>0</v>
      </c>
      <c r="EK12" s="60">
        <v>0</v>
      </c>
      <c r="EL12" s="60">
        <v>15551</v>
      </c>
      <c r="EM12" s="60">
        <v>0</v>
      </c>
      <c r="EN12" s="60">
        <v>960770</v>
      </c>
      <c r="EO12" s="60">
        <v>0</v>
      </c>
      <c r="EP12" s="60">
        <v>43863458</v>
      </c>
      <c r="EQ12" s="60">
        <v>7911117</v>
      </c>
      <c r="ER12" s="60">
        <v>840828</v>
      </c>
      <c r="ES12" s="60">
        <v>0</v>
      </c>
      <c r="ET12" s="60">
        <v>0</v>
      </c>
      <c r="EU12" s="60">
        <v>0</v>
      </c>
      <c r="EV12" s="60">
        <v>0</v>
      </c>
      <c r="EW12" s="60">
        <v>0</v>
      </c>
      <c r="EX12" s="60">
        <v>0</v>
      </c>
      <c r="EY12" s="60">
        <v>0</v>
      </c>
      <c r="EZ12" s="60">
        <v>0</v>
      </c>
      <c r="FA12" s="60">
        <v>88677320</v>
      </c>
      <c r="FB12" s="60">
        <v>0</v>
      </c>
      <c r="FC12" s="60">
        <v>88677320</v>
      </c>
      <c r="FD12" s="60">
        <v>-6153975</v>
      </c>
      <c r="FE12" s="60">
        <v>-8679713</v>
      </c>
      <c r="FF12" s="60">
        <v>73843632</v>
      </c>
      <c r="FG12" s="60">
        <v>3714239</v>
      </c>
      <c r="FH12" s="60">
        <v>3694301</v>
      </c>
      <c r="FI12" s="60">
        <v>-2726273</v>
      </c>
      <c r="FJ12" s="60">
        <v>-51631</v>
      </c>
      <c r="FK12" s="60">
        <v>19340</v>
      </c>
      <c r="FL12" s="60">
        <v>30449</v>
      </c>
      <c r="FM12" s="60">
        <v>78524057</v>
      </c>
      <c r="FN12" s="60">
        <v>8081805</v>
      </c>
      <c r="FO12" s="60">
        <v>7911117</v>
      </c>
      <c r="FP12" s="60">
        <v>94516979</v>
      </c>
      <c r="FQ12" s="60">
        <v>0</v>
      </c>
      <c r="FR12" s="60">
        <v>94516979</v>
      </c>
      <c r="FS12" s="60">
        <v>0</v>
      </c>
    </row>
    <row r="13" spans="1:175" x14ac:dyDescent="0.25">
      <c r="A13" s="65">
        <v>201712</v>
      </c>
      <c r="B13" s="65">
        <v>70742</v>
      </c>
      <c r="C13" s="66" t="s">
        <v>605</v>
      </c>
      <c r="D13" s="60">
        <v>379198</v>
      </c>
      <c r="E13" s="60">
        <v>-323</v>
      </c>
      <c r="F13" s="60">
        <v>378875</v>
      </c>
      <c r="G13" s="60"/>
      <c r="H13" s="60">
        <v>21677</v>
      </c>
      <c r="I13" s="60">
        <v>-20</v>
      </c>
      <c r="J13" s="60">
        <v>800541</v>
      </c>
      <c r="K13" s="60">
        <v>126090</v>
      </c>
      <c r="L13" s="60">
        <v>179</v>
      </c>
      <c r="M13" s="60">
        <v>-33346</v>
      </c>
      <c r="N13" s="60">
        <v>915121</v>
      </c>
      <c r="O13" s="60">
        <v>-136148</v>
      </c>
      <c r="P13" s="60">
        <v>-798413</v>
      </c>
      <c r="Q13" s="60">
        <v>0</v>
      </c>
      <c r="R13" s="60">
        <v>-798413</v>
      </c>
      <c r="S13" s="60">
        <v>-438579</v>
      </c>
      <c r="T13" s="60">
        <v>0</v>
      </c>
      <c r="U13" s="60">
        <v>-438579</v>
      </c>
      <c r="V13" s="60">
        <v>0</v>
      </c>
      <c r="W13" s="60">
        <v>0</v>
      </c>
      <c r="X13" s="60"/>
      <c r="Y13" s="60">
        <v>-14532</v>
      </c>
      <c r="Z13" s="60"/>
      <c r="AA13" s="60"/>
      <c r="AB13" s="60">
        <v>-14532</v>
      </c>
      <c r="AC13" s="60">
        <v>-10206</v>
      </c>
      <c r="AD13" s="60">
        <v>-103882</v>
      </c>
      <c r="AE13" s="60"/>
      <c r="AF13" s="60">
        <v>2771</v>
      </c>
      <c r="AG13" s="60"/>
      <c r="AH13" s="60"/>
      <c r="AI13" s="60"/>
      <c r="AJ13" s="60">
        <v>-101111</v>
      </c>
      <c r="AK13" s="60">
        <v>7436</v>
      </c>
      <c r="AL13" s="60">
        <v>-93675</v>
      </c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>
        <v>0</v>
      </c>
      <c r="BG13" s="60">
        <v>0</v>
      </c>
      <c r="BH13" s="60">
        <v>0</v>
      </c>
      <c r="BI13" s="60"/>
      <c r="BJ13" s="60">
        <v>2714</v>
      </c>
      <c r="BK13" s="60">
        <v>2714</v>
      </c>
      <c r="BL13" s="60">
        <v>155606</v>
      </c>
      <c r="BM13" s="60">
        <v>71844</v>
      </c>
      <c r="BN13" s="60">
        <v>3642110</v>
      </c>
      <c r="BO13" s="60"/>
      <c r="BP13" s="60">
        <v>1659</v>
      </c>
      <c r="BQ13" s="60">
        <v>144510</v>
      </c>
      <c r="BR13" s="60">
        <v>4015729</v>
      </c>
      <c r="BS13" s="60">
        <v>4018443</v>
      </c>
      <c r="BT13" s="60">
        <v>12811172</v>
      </c>
      <c r="BU13" s="60"/>
      <c r="BV13" s="60">
        <v>0</v>
      </c>
      <c r="BW13" s="60">
        <v>8927</v>
      </c>
      <c r="BX13" s="60">
        <v>8927</v>
      </c>
      <c r="BY13" s="60"/>
      <c r="BZ13" s="60"/>
      <c r="CA13" s="60">
        <v>3546</v>
      </c>
      <c r="CB13" s="60">
        <v>12473</v>
      </c>
      <c r="CC13" s="60">
        <v>50446</v>
      </c>
      <c r="CD13" s="60"/>
      <c r="CE13" s="60">
        <v>40690</v>
      </c>
      <c r="CF13" s="60">
        <v>0</v>
      </c>
      <c r="CG13" s="60">
        <v>91136</v>
      </c>
      <c r="CH13" s="60">
        <v>37348</v>
      </c>
      <c r="CI13" s="60">
        <v>55905</v>
      </c>
      <c r="CJ13" s="60">
        <v>93253</v>
      </c>
      <c r="CK13" s="60">
        <v>17036123</v>
      </c>
      <c r="CL13" s="60"/>
      <c r="CM13" s="60">
        <v>0</v>
      </c>
      <c r="CN13" s="60"/>
      <c r="CO13" s="60">
        <v>0</v>
      </c>
      <c r="CP13" s="60">
        <v>884867</v>
      </c>
      <c r="CQ13" s="60"/>
      <c r="CR13" s="60">
        <v>884867</v>
      </c>
      <c r="CS13" s="60"/>
      <c r="CT13" s="60">
        <v>0</v>
      </c>
      <c r="CU13" s="60"/>
      <c r="CV13" s="60">
        <v>3146501</v>
      </c>
      <c r="CW13" s="60">
        <v>3146501</v>
      </c>
      <c r="CX13" s="60">
        <v>12671085</v>
      </c>
      <c r="CY13" s="60">
        <v>12671085</v>
      </c>
      <c r="CZ13" s="60">
        <v>15817586</v>
      </c>
      <c r="DA13" s="60">
        <v>0</v>
      </c>
      <c r="DB13" s="60"/>
      <c r="DC13" s="60"/>
      <c r="DD13" s="60"/>
      <c r="DE13" s="60">
        <v>15817586</v>
      </c>
      <c r="DF13" s="60"/>
      <c r="DG13" s="60"/>
      <c r="DH13" s="60">
        <v>0</v>
      </c>
      <c r="DI13" s="60">
        <v>412</v>
      </c>
      <c r="DJ13" s="60">
        <v>0</v>
      </c>
      <c r="DK13" s="60">
        <v>149890</v>
      </c>
      <c r="DL13" s="60"/>
      <c r="DM13" s="60">
        <v>158113</v>
      </c>
      <c r="DN13" s="60">
        <v>25255</v>
      </c>
      <c r="DO13" s="60">
        <v>333670</v>
      </c>
      <c r="DP13" s="60">
        <v>0</v>
      </c>
      <c r="DQ13" s="60">
        <v>17036123</v>
      </c>
      <c r="DR13" s="60"/>
      <c r="DS13" s="60">
        <v>9646</v>
      </c>
      <c r="DT13" s="60"/>
      <c r="DU13" s="60"/>
      <c r="DV13" s="60"/>
      <c r="DW13" s="60"/>
      <c r="DX13" s="60">
        <v>0</v>
      </c>
      <c r="DY13" s="60"/>
      <c r="DZ13" s="60"/>
      <c r="EA13" s="60">
        <v>0</v>
      </c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>
        <v>0</v>
      </c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>
        <v>15379006</v>
      </c>
      <c r="FB13" s="60">
        <v>0</v>
      </c>
      <c r="FC13" s="60">
        <v>15379006</v>
      </c>
      <c r="FD13" s="60">
        <v>-20831</v>
      </c>
      <c r="FE13" s="60">
        <v>-1192563</v>
      </c>
      <c r="FF13" s="60">
        <v>14165612</v>
      </c>
      <c r="FG13" s="60">
        <v>379198</v>
      </c>
      <c r="FH13" s="60">
        <v>806997</v>
      </c>
      <c r="FI13" s="60">
        <v>-798412</v>
      </c>
      <c r="FJ13" s="60">
        <v>-12416</v>
      </c>
      <c r="FK13" s="60">
        <v>40893</v>
      </c>
      <c r="FL13" s="60">
        <v>102333</v>
      </c>
      <c r="FM13" s="60">
        <v>14684205</v>
      </c>
      <c r="FN13" s="60">
        <v>1126959</v>
      </c>
      <c r="FO13" s="60">
        <v>6422</v>
      </c>
      <c r="FP13" s="60">
        <v>15817586</v>
      </c>
      <c r="FQ13" s="60">
        <v>0</v>
      </c>
      <c r="FR13" s="60">
        <v>15817586</v>
      </c>
      <c r="FS13" s="60">
        <v>0</v>
      </c>
    </row>
    <row r="14" spans="1:175" x14ac:dyDescent="0.25">
      <c r="A14" s="65">
        <v>201712</v>
      </c>
      <c r="B14" s="65">
        <v>71046</v>
      </c>
      <c r="C14" s="66" t="s">
        <v>1148</v>
      </c>
      <c r="D14" s="60">
        <v>2754253</v>
      </c>
      <c r="E14" s="60">
        <v>0</v>
      </c>
      <c r="F14" s="60">
        <v>2754253</v>
      </c>
      <c r="G14" s="60">
        <v>103553</v>
      </c>
      <c r="H14" s="60">
        <v>83322</v>
      </c>
      <c r="I14" s="60">
        <v>19135</v>
      </c>
      <c r="J14" s="60">
        <v>956680</v>
      </c>
      <c r="K14" s="60">
        <v>4224258</v>
      </c>
      <c r="L14" s="60">
        <v>-14814</v>
      </c>
      <c r="M14" s="60">
        <v>-52811</v>
      </c>
      <c r="N14" s="60">
        <v>5319323</v>
      </c>
      <c r="O14" s="60">
        <v>-808186</v>
      </c>
      <c r="P14" s="60">
        <v>-1511379</v>
      </c>
      <c r="Q14" s="60">
        <v>0</v>
      </c>
      <c r="R14" s="60">
        <v>-1511379</v>
      </c>
      <c r="S14" s="60">
        <v>-5542909</v>
      </c>
      <c r="T14" s="60">
        <v>0</v>
      </c>
      <c r="U14" s="60">
        <v>-5542909</v>
      </c>
      <c r="V14" s="60">
        <v>0</v>
      </c>
      <c r="W14" s="60">
        <v>0</v>
      </c>
      <c r="X14" s="60">
        <v>0</v>
      </c>
      <c r="Y14" s="60">
        <v>-36128</v>
      </c>
      <c r="Z14" s="60">
        <v>0</v>
      </c>
      <c r="AA14" s="60">
        <v>0</v>
      </c>
      <c r="AB14" s="60">
        <v>-36128</v>
      </c>
      <c r="AC14" s="60">
        <v>-278115</v>
      </c>
      <c r="AD14" s="60">
        <v>-103141</v>
      </c>
      <c r="AE14" s="60">
        <v>0</v>
      </c>
      <c r="AF14" s="60">
        <v>327940</v>
      </c>
      <c r="AG14" s="60">
        <v>0</v>
      </c>
      <c r="AH14" s="60">
        <v>0</v>
      </c>
      <c r="AI14" s="60">
        <v>0</v>
      </c>
      <c r="AJ14" s="60">
        <v>224799</v>
      </c>
      <c r="AK14" s="60">
        <v>-49825</v>
      </c>
      <c r="AL14" s="60">
        <v>174974</v>
      </c>
      <c r="AM14" s="60">
        <v>0</v>
      </c>
      <c r="AN14" s="60">
        <v>0</v>
      </c>
      <c r="AO14" s="60">
        <v>0</v>
      </c>
      <c r="AP14" s="60">
        <v>0</v>
      </c>
      <c r="AQ14" s="60">
        <v>0</v>
      </c>
      <c r="AR14" s="60">
        <v>0</v>
      </c>
      <c r="AS14" s="60">
        <v>0</v>
      </c>
      <c r="AT14" s="60">
        <v>0</v>
      </c>
      <c r="AU14" s="60">
        <v>0</v>
      </c>
      <c r="AV14" s="60">
        <v>0</v>
      </c>
      <c r="AW14" s="60">
        <v>0</v>
      </c>
      <c r="AX14" s="60">
        <v>0</v>
      </c>
      <c r="AY14" s="60">
        <v>0</v>
      </c>
      <c r="AZ14" s="60">
        <v>0</v>
      </c>
      <c r="BA14" s="60">
        <v>0</v>
      </c>
      <c r="BB14" s="60">
        <v>0</v>
      </c>
      <c r="BC14" s="60">
        <v>0</v>
      </c>
      <c r="BD14" s="60">
        <v>0</v>
      </c>
      <c r="BE14" s="60">
        <v>0</v>
      </c>
      <c r="BF14" s="60">
        <v>0</v>
      </c>
      <c r="BG14" s="60">
        <v>0</v>
      </c>
      <c r="BH14" s="60">
        <v>39814</v>
      </c>
      <c r="BI14" s="60">
        <v>182479</v>
      </c>
      <c r="BJ14" s="60">
        <v>180842</v>
      </c>
      <c r="BK14" s="60">
        <v>363321</v>
      </c>
      <c r="BL14" s="60">
        <v>578622</v>
      </c>
      <c r="BM14" s="60">
        <v>4553595</v>
      </c>
      <c r="BN14" s="60">
        <v>1577407</v>
      </c>
      <c r="BO14" s="60">
        <v>0</v>
      </c>
      <c r="BP14" s="60">
        <v>0</v>
      </c>
      <c r="BQ14" s="60">
        <v>11740</v>
      </c>
      <c r="BR14" s="60">
        <v>7543109</v>
      </c>
      <c r="BS14" s="60">
        <v>7946244</v>
      </c>
      <c r="BT14" s="60">
        <v>57615640</v>
      </c>
      <c r="BU14" s="60">
        <v>0</v>
      </c>
      <c r="BV14" s="60">
        <v>0</v>
      </c>
      <c r="BW14" s="60">
        <v>6686</v>
      </c>
      <c r="BX14" s="60">
        <v>6686</v>
      </c>
      <c r="BY14" s="60"/>
      <c r="BZ14" s="60">
        <v>7771</v>
      </c>
      <c r="CA14" s="60">
        <v>11592</v>
      </c>
      <c r="CB14" s="60">
        <v>26049</v>
      </c>
      <c r="CC14" s="60">
        <v>0</v>
      </c>
      <c r="CD14" s="60">
        <v>155145</v>
      </c>
      <c r="CE14" s="60">
        <v>161036</v>
      </c>
      <c r="CF14" s="60">
        <v>0</v>
      </c>
      <c r="CG14" s="60">
        <v>316181</v>
      </c>
      <c r="CH14" s="60">
        <v>59735</v>
      </c>
      <c r="CI14" s="60">
        <v>99182</v>
      </c>
      <c r="CJ14" s="60">
        <v>158917</v>
      </c>
      <c r="CK14" s="60">
        <v>66063031</v>
      </c>
      <c r="CL14" s="60">
        <v>0</v>
      </c>
      <c r="CM14" s="60">
        <v>0</v>
      </c>
      <c r="CN14" s="60">
        <v>118986</v>
      </c>
      <c r="CO14" s="60">
        <v>118986</v>
      </c>
      <c r="CP14" s="60">
        <v>3783996</v>
      </c>
      <c r="CQ14" s="60">
        <v>0</v>
      </c>
      <c r="CR14" s="60">
        <v>3902982</v>
      </c>
      <c r="CS14" s="60">
        <v>0</v>
      </c>
      <c r="CT14" s="60">
        <v>0</v>
      </c>
      <c r="CU14" s="60">
        <v>0</v>
      </c>
      <c r="CV14" s="60">
        <v>2297953</v>
      </c>
      <c r="CW14" s="60">
        <v>4034096</v>
      </c>
      <c r="CX14" s="60">
        <v>56508326</v>
      </c>
      <c r="CY14" s="60">
        <v>56508326</v>
      </c>
      <c r="CZ14" s="60">
        <v>60542422</v>
      </c>
      <c r="DA14" s="60">
        <v>0</v>
      </c>
      <c r="DB14" s="60">
        <v>0</v>
      </c>
      <c r="DC14" s="60">
        <v>0</v>
      </c>
      <c r="DD14" s="60">
        <v>0</v>
      </c>
      <c r="DE14" s="60">
        <v>60542422</v>
      </c>
      <c r="DF14" s="60">
        <v>0</v>
      </c>
      <c r="DG14" s="60">
        <v>0</v>
      </c>
      <c r="DH14" s="60">
        <v>0</v>
      </c>
      <c r="DI14" s="60">
        <v>0</v>
      </c>
      <c r="DJ14" s="60">
        <v>0</v>
      </c>
      <c r="DK14" s="60">
        <v>1312159</v>
      </c>
      <c r="DL14" s="60">
        <v>3449</v>
      </c>
      <c r="DM14" s="60">
        <v>227497</v>
      </c>
      <c r="DN14" s="60">
        <v>48087</v>
      </c>
      <c r="DO14" s="60">
        <v>1591192</v>
      </c>
      <c r="DP14" s="60">
        <v>26435</v>
      </c>
      <c r="DQ14" s="60">
        <v>66063031</v>
      </c>
      <c r="DR14" s="60">
        <v>0</v>
      </c>
      <c r="DS14" s="60">
        <v>0</v>
      </c>
      <c r="DT14" s="60">
        <v>0</v>
      </c>
      <c r="DU14" s="60">
        <v>0</v>
      </c>
      <c r="DV14" s="60">
        <v>0</v>
      </c>
      <c r="DW14" s="60">
        <v>0</v>
      </c>
      <c r="DX14" s="60">
        <v>821745</v>
      </c>
      <c r="DY14" s="60">
        <v>0</v>
      </c>
      <c r="DZ14" s="60">
        <v>0</v>
      </c>
      <c r="EA14" s="60">
        <v>0</v>
      </c>
      <c r="EB14" s="60">
        <v>0</v>
      </c>
      <c r="EC14" s="60">
        <v>0</v>
      </c>
      <c r="ED14" s="60">
        <v>0</v>
      </c>
      <c r="EE14" s="60">
        <v>0</v>
      </c>
      <c r="EF14" s="60">
        <v>0</v>
      </c>
      <c r="EG14" s="60">
        <v>0</v>
      </c>
      <c r="EH14" s="60">
        <v>0</v>
      </c>
      <c r="EI14" s="60">
        <v>0</v>
      </c>
      <c r="EJ14" s="60">
        <v>0</v>
      </c>
      <c r="EK14" s="60">
        <v>0</v>
      </c>
      <c r="EL14" s="60">
        <v>0</v>
      </c>
      <c r="EM14" s="60">
        <v>0</v>
      </c>
      <c r="EN14" s="60">
        <v>0</v>
      </c>
      <c r="EO14" s="60">
        <v>0</v>
      </c>
      <c r="EP14" s="60">
        <v>5880</v>
      </c>
      <c r="EQ14" s="60">
        <v>1714914</v>
      </c>
      <c r="ER14" s="60">
        <v>15349</v>
      </c>
      <c r="ES14" s="60">
        <v>0</v>
      </c>
      <c r="ET14" s="60">
        <v>0</v>
      </c>
      <c r="EU14" s="60">
        <v>0</v>
      </c>
      <c r="EV14" s="60">
        <v>0</v>
      </c>
      <c r="EW14" s="60">
        <v>0</v>
      </c>
      <c r="EX14" s="60">
        <v>0</v>
      </c>
      <c r="EY14" s="60">
        <v>0</v>
      </c>
      <c r="EZ14" s="60">
        <v>0</v>
      </c>
      <c r="FA14" s="60">
        <v>54999513</v>
      </c>
      <c r="FB14" s="60">
        <v>0</v>
      </c>
      <c r="FC14" s="60">
        <v>54999513</v>
      </c>
      <c r="FD14" s="60">
        <v>-1504928</v>
      </c>
      <c r="FE14" s="60">
        <v>-178144</v>
      </c>
      <c r="FF14" s="60">
        <v>53316441</v>
      </c>
      <c r="FG14" s="60">
        <v>2754252</v>
      </c>
      <c r="FH14" s="60">
        <v>4015297</v>
      </c>
      <c r="FI14" s="60">
        <v>-1511379</v>
      </c>
      <c r="FJ14" s="60">
        <v>-42219</v>
      </c>
      <c r="FK14" s="60">
        <v>-28589</v>
      </c>
      <c r="FL14" s="60">
        <v>181260</v>
      </c>
      <c r="FM14" s="60">
        <v>58685063</v>
      </c>
      <c r="FN14" s="60">
        <v>127095</v>
      </c>
      <c r="FO14" s="60">
        <v>1714915</v>
      </c>
      <c r="FP14" s="60">
        <v>60542422</v>
      </c>
      <c r="FQ14" s="60">
        <v>0</v>
      </c>
      <c r="FR14" s="60">
        <v>60542422</v>
      </c>
      <c r="FS14" s="60">
        <v>15349</v>
      </c>
    </row>
  </sheetData>
  <sheetProtection algorithmName="SHA-512" hashValue="EGggmtI87d5p50bIzqlg0vPW8MBxiWhPHSFM/on0AVOSpSDDZirsjRvUZzNdEwKycmtK2hOxhsUAp/GcxfRvyw==" saltValue="ByLGdRAoAUuMxbZBQwyiM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2"/>
    <pageSetUpPr fitToPage="1"/>
  </sheetPr>
  <dimension ref="A1:M23"/>
  <sheetViews>
    <sheetView showGridLines="0" topLeftCell="E1" zoomScaleNormal="100" workbookViewId="0">
      <selection activeCell="E1" sqref="E1:F1"/>
    </sheetView>
  </sheetViews>
  <sheetFormatPr defaultColWidth="0" defaultRowHeight="15" zeroHeight="1" x14ac:dyDescent="0.25"/>
  <cols>
    <col min="1" max="4" width="0" style="11" hidden="1" customWidth="1"/>
    <col min="5" max="5" width="5.140625" style="11" customWidth="1"/>
    <col min="6" max="6" width="45" style="17" customWidth="1"/>
    <col min="7" max="12" width="20.5703125" style="11" customWidth="1"/>
    <col min="13" max="13" width="9.140625" style="11" customWidth="1"/>
    <col min="14" max="16384" width="9.140625" style="11" hidden="1"/>
  </cols>
  <sheetData>
    <row r="1" spans="1:11" x14ac:dyDescent="0.25">
      <c r="E1" s="71" t="s">
        <v>606</v>
      </c>
      <c r="F1" s="71"/>
    </row>
    <row r="2" spans="1:11" x14ac:dyDescent="0.25"/>
    <row r="3" spans="1:11" x14ac:dyDescent="0.25"/>
    <row r="4" spans="1:11" ht="23.25" x14ac:dyDescent="0.25">
      <c r="E4" s="78" t="s">
        <v>810</v>
      </c>
      <c r="F4" s="79"/>
      <c r="G4" s="79"/>
      <c r="H4" s="79"/>
      <c r="I4" s="79"/>
    </row>
    <row r="5" spans="1:11" ht="15" customHeight="1" x14ac:dyDescent="0.25">
      <c r="E5" s="70" t="s">
        <v>187</v>
      </c>
      <c r="F5" s="70"/>
      <c r="G5" s="70"/>
      <c r="H5" s="70"/>
      <c r="I5" s="70"/>
    </row>
    <row r="6" spans="1:11" ht="66" customHeight="1" x14ac:dyDescent="0.25">
      <c r="E6" s="1"/>
      <c r="F6" s="5"/>
      <c r="G6" s="2" t="s">
        <v>610</v>
      </c>
      <c r="H6" s="2" t="s">
        <v>611</v>
      </c>
      <c r="I6" s="2" t="s">
        <v>612</v>
      </c>
      <c r="K6" s="14"/>
    </row>
    <row r="7" spans="1:11" ht="15" customHeight="1" x14ac:dyDescent="0.25">
      <c r="B7" s="16" t="s">
        <v>615</v>
      </c>
      <c r="C7" s="18" t="s">
        <v>616</v>
      </c>
      <c r="D7" s="16" t="s">
        <v>617</v>
      </c>
      <c r="E7" s="1"/>
      <c r="F7" s="5" t="s">
        <v>613</v>
      </c>
      <c r="G7" s="2"/>
      <c r="H7" s="2"/>
      <c r="I7" s="2"/>
    </row>
    <row r="8" spans="1:11" ht="15" customHeight="1" x14ac:dyDescent="0.25">
      <c r="A8" s="8" t="s">
        <v>644</v>
      </c>
      <c r="B8" s="11" t="str">
        <f>"LY_"&amp;$A8&amp;"_"&amp;B$7</f>
        <v>LY_SumD_LuA</v>
      </c>
      <c r="C8" s="11" t="str">
        <f t="shared" ref="C8:D17" si="0">"LY_"&amp;$A8&amp;"_"&amp;C$7</f>
        <v>LY_SumD_LiA</v>
      </c>
      <c r="D8" s="11" t="str">
        <f t="shared" si="0"/>
        <v>LY_SumD_GL</v>
      </c>
      <c r="E8" s="1" t="s">
        <v>5</v>
      </c>
      <c r="F8" s="15" t="s">
        <v>643</v>
      </c>
      <c r="G8" s="13">
        <v>-824389</v>
      </c>
      <c r="H8" s="13">
        <v>-1912712</v>
      </c>
      <c r="I8" s="13">
        <v>-1688192</v>
      </c>
    </row>
    <row r="9" spans="1:11" ht="15" customHeight="1" x14ac:dyDescent="0.25">
      <c r="A9" s="8" t="s">
        <v>646</v>
      </c>
      <c r="B9" s="11" t="str">
        <f t="shared" ref="B9:B17" si="1">"LY_"&amp;$A9&amp;"_"&amp;B$7</f>
        <v>LY_Sumi_LuA</v>
      </c>
      <c r="C9" s="11" t="str">
        <f t="shared" si="0"/>
        <v>LY_Sumi_LiA</v>
      </c>
      <c r="D9" s="11" t="str">
        <f t="shared" si="0"/>
        <v>LY_Sumi_GL</v>
      </c>
      <c r="E9" s="1" t="s">
        <v>6</v>
      </c>
      <c r="F9" s="15" t="s">
        <v>645</v>
      </c>
      <c r="G9" s="13">
        <v>-87746</v>
      </c>
      <c r="H9" s="13">
        <v>-137457</v>
      </c>
      <c r="I9" s="13">
        <v>-476880</v>
      </c>
    </row>
    <row r="10" spans="1:11" ht="15" customHeight="1" x14ac:dyDescent="0.25">
      <c r="A10" s="8" t="s">
        <v>648</v>
      </c>
      <c r="B10" s="11" t="str">
        <f t="shared" si="1"/>
        <v>LY_SumU_LuA</v>
      </c>
      <c r="C10" s="11" t="str">
        <f t="shared" si="0"/>
        <v>LY_SumU_LiA</v>
      </c>
      <c r="D10" s="11" t="str">
        <f t="shared" si="0"/>
        <v>LY_SumU_GL</v>
      </c>
      <c r="E10" s="1" t="s">
        <v>7</v>
      </c>
      <c r="F10" s="15" t="s">
        <v>647</v>
      </c>
      <c r="G10" s="13">
        <v>-1627482</v>
      </c>
      <c r="H10" s="13">
        <v>-2596982</v>
      </c>
      <c r="I10" s="13">
        <v>-15714</v>
      </c>
    </row>
    <row r="11" spans="1:11" ht="15" customHeight="1" x14ac:dyDescent="0.25">
      <c r="A11" s="8" t="s">
        <v>650</v>
      </c>
      <c r="B11" s="11" t="str">
        <f t="shared" si="1"/>
        <v>LY_PRy_LuA</v>
      </c>
      <c r="C11" s="11" t="str">
        <f t="shared" si="0"/>
        <v>LY_PRy_LiA</v>
      </c>
      <c r="D11" s="11" t="str">
        <f t="shared" si="0"/>
        <v>LY_PRy_GL</v>
      </c>
      <c r="E11" s="1" t="s">
        <v>8</v>
      </c>
      <c r="F11" s="15" t="s">
        <v>649</v>
      </c>
      <c r="G11" s="13">
        <v>-9624968</v>
      </c>
      <c r="H11" s="13">
        <v>-17962623</v>
      </c>
      <c r="I11" s="13">
        <v>-87724</v>
      </c>
    </row>
    <row r="12" spans="1:11" ht="15" customHeight="1" x14ac:dyDescent="0.25">
      <c r="A12" s="8" t="s">
        <v>652</v>
      </c>
      <c r="B12" s="11" t="str">
        <f t="shared" si="1"/>
        <v>LY_TUg_LuA</v>
      </c>
      <c r="C12" s="11" t="str">
        <f t="shared" si="0"/>
        <v>LY_TUg_LiA</v>
      </c>
      <c r="D12" s="11" t="str">
        <f t="shared" si="0"/>
        <v>LY_TUg_GL</v>
      </c>
      <c r="E12" s="1" t="s">
        <v>9</v>
      </c>
      <c r="F12" s="15" t="s">
        <v>651</v>
      </c>
      <c r="G12" s="13">
        <v>-12797046</v>
      </c>
      <c r="H12" s="13">
        <v>-36307526</v>
      </c>
      <c r="I12" s="13">
        <v>-1198</v>
      </c>
    </row>
    <row r="13" spans="1:11" ht="15" customHeight="1" x14ac:dyDescent="0.25">
      <c r="A13" s="8" t="s">
        <v>654</v>
      </c>
      <c r="B13" s="11" t="str">
        <f t="shared" si="1"/>
        <v>LY_KUB_LuA</v>
      </c>
      <c r="C13" s="11" t="str">
        <f t="shared" si="0"/>
        <v>LY_KUB_LiA</v>
      </c>
      <c r="D13" s="11" t="str">
        <f t="shared" si="0"/>
        <v>LY_KUB_GL</v>
      </c>
      <c r="E13" s="1" t="s">
        <v>10</v>
      </c>
      <c r="F13" s="15" t="s">
        <v>653</v>
      </c>
      <c r="G13" s="13">
        <v>-218439</v>
      </c>
      <c r="H13" s="13">
        <v>-549505</v>
      </c>
      <c r="I13" s="13">
        <v>-4130288</v>
      </c>
    </row>
    <row r="14" spans="1:11" ht="15" customHeight="1" x14ac:dyDescent="0.25">
      <c r="A14" s="8" t="s">
        <v>656</v>
      </c>
      <c r="B14" s="11" t="str">
        <f t="shared" si="1"/>
        <v>LY_Fop_LuA</v>
      </c>
      <c r="C14" s="11" t="str">
        <f t="shared" si="0"/>
        <v>LY_Fop_LiA</v>
      </c>
      <c r="D14" s="11" t="str">
        <f t="shared" si="0"/>
        <v>LY_Fop_GL</v>
      </c>
      <c r="E14" s="1" t="s">
        <v>11</v>
      </c>
      <c r="F14" s="15" t="s">
        <v>655</v>
      </c>
      <c r="G14" s="13">
        <v>-513</v>
      </c>
      <c r="H14" s="13">
        <v>-22938</v>
      </c>
      <c r="I14" s="13">
        <v>0</v>
      </c>
    </row>
    <row r="15" spans="1:11" ht="15" customHeight="1" x14ac:dyDescent="0.25">
      <c r="A15" s="8" t="s">
        <v>658</v>
      </c>
      <c r="B15" s="11" t="str">
        <f t="shared" si="1"/>
        <v>LY_URS_LuA</v>
      </c>
      <c r="C15" s="11" t="str">
        <f t="shared" si="0"/>
        <v>LY_URS_LiA</v>
      </c>
      <c r="D15" s="11" t="str">
        <f t="shared" si="0"/>
        <v>LY_URS_GL</v>
      </c>
      <c r="E15" s="1" t="s">
        <v>12</v>
      </c>
      <c r="F15" s="15" t="s">
        <v>657</v>
      </c>
      <c r="G15" s="13">
        <v>-25307</v>
      </c>
      <c r="H15" s="13">
        <v>-63688</v>
      </c>
      <c r="I15" s="13">
        <v>195</v>
      </c>
    </row>
    <row r="16" spans="1:11" ht="15" customHeight="1" x14ac:dyDescent="0.25">
      <c r="A16" s="8" t="s">
        <v>660</v>
      </c>
      <c r="B16" s="11" t="str">
        <f t="shared" si="1"/>
        <v>LY_SumK_LuA</v>
      </c>
      <c r="C16" s="11" t="str">
        <f t="shared" si="0"/>
        <v>LY_SumK_LiA</v>
      </c>
      <c r="D16" s="11" t="str">
        <f t="shared" si="0"/>
        <v>LY_SumK_GL</v>
      </c>
      <c r="E16" s="1" t="s">
        <v>13</v>
      </c>
      <c r="F16" s="15" t="s">
        <v>659</v>
      </c>
      <c r="G16" s="13">
        <v>-37981</v>
      </c>
      <c r="H16" s="13">
        <v>-96760</v>
      </c>
      <c r="I16" s="13">
        <v>-531064</v>
      </c>
    </row>
    <row r="17" spans="1:12" ht="15" customHeight="1" x14ac:dyDescent="0.25">
      <c r="A17" s="8" t="s">
        <v>622</v>
      </c>
      <c r="B17" s="11" t="str">
        <f t="shared" si="1"/>
        <v>LY_DFtot_LuA</v>
      </c>
      <c r="C17" s="11" t="str">
        <f t="shared" si="0"/>
        <v>LY_DFtot_LiA</v>
      </c>
      <c r="D17" s="11" t="str">
        <f t="shared" si="0"/>
        <v>LY_DFtot_GL</v>
      </c>
      <c r="E17" s="4" t="s">
        <v>14</v>
      </c>
      <c r="F17" s="5" t="s">
        <v>661</v>
      </c>
      <c r="G17" s="13">
        <v>-25243871</v>
      </c>
      <c r="H17" s="13">
        <v>-59650191</v>
      </c>
      <c r="I17" s="13">
        <v>-6930865</v>
      </c>
    </row>
    <row r="18" spans="1:12" x14ac:dyDescent="0.25"/>
    <row r="19" spans="1:12" x14ac:dyDescent="0.25">
      <c r="G19" s="17"/>
    </row>
    <row r="20" spans="1:12" ht="38.25" x14ac:dyDescent="0.25">
      <c r="E20" s="5"/>
      <c r="F20" s="2" t="s">
        <v>811</v>
      </c>
      <c r="G20" s="2" t="s">
        <v>662</v>
      </c>
      <c r="H20" s="2" t="s">
        <v>663</v>
      </c>
      <c r="I20" s="2" t="s">
        <v>664</v>
      </c>
      <c r="J20" s="2" t="s">
        <v>665</v>
      </c>
      <c r="K20" s="2" t="s">
        <v>637</v>
      </c>
      <c r="L20" s="2" t="s">
        <v>812</v>
      </c>
    </row>
    <row r="21" spans="1:12" x14ac:dyDescent="0.25">
      <c r="A21" s="8" t="s">
        <v>642</v>
      </c>
      <c r="E21" s="15" t="s">
        <v>666</v>
      </c>
      <c r="F21" s="13">
        <v>-82792038</v>
      </c>
      <c r="G21" s="13">
        <v>-48293643</v>
      </c>
      <c r="H21" s="13">
        <v>-36645513</v>
      </c>
      <c r="I21" s="13">
        <v>0</v>
      </c>
      <c r="J21" s="13">
        <v>-5776530</v>
      </c>
      <c r="K21" s="13">
        <v>-1903858</v>
      </c>
      <c r="L21" s="13">
        <v>-84695896</v>
      </c>
    </row>
    <row r="22" spans="1:12" x14ac:dyDescent="0.25"/>
    <row r="23" spans="1:12" hidden="1" x14ac:dyDescent="0.25">
      <c r="F23" s="18" t="s">
        <v>667</v>
      </c>
      <c r="G23" s="18" t="s">
        <v>668</v>
      </c>
      <c r="H23" s="16" t="s">
        <v>669</v>
      </c>
      <c r="I23" s="16" t="s">
        <v>670</v>
      </c>
      <c r="J23" s="16" t="s">
        <v>671</v>
      </c>
      <c r="K23" s="16" t="s">
        <v>641</v>
      </c>
      <c r="L23" s="18" t="s">
        <v>672</v>
      </c>
    </row>
  </sheetData>
  <sheetProtection algorithmName="SHA-512" hashValue="O5nPusXnHmXYQn0kANFwypRyd+W+EhlQKldNGn2oxnWl2Xzat3Qb2m9YpzNi/RjNnV/4z1qPY4xE7Dv99Xj0dQ==" saltValue="SeeBhvpcQWZmmmZx0WaHmg==" spinCount="100000" sheet="1" objects="1" scenarios="1"/>
  <mergeCells count="3">
    <mergeCell ref="E4:I4"/>
    <mergeCell ref="E5:I5"/>
    <mergeCell ref="E1:F1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2"/>
    <pageSetUpPr fitToPage="1"/>
  </sheetPr>
  <dimension ref="A1:F38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1.140625" style="17" customWidth="1"/>
    <col min="5" max="5" width="12.14062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48" customHeight="1" x14ac:dyDescent="0.25">
      <c r="C4" s="80" t="s">
        <v>813</v>
      </c>
      <c r="D4" s="81"/>
      <c r="E4" s="81"/>
    </row>
    <row r="5" spans="1:5" ht="15" customHeight="1" x14ac:dyDescent="0.25">
      <c r="C5" s="70" t="s">
        <v>187</v>
      </c>
      <c r="D5" s="70"/>
      <c r="E5" s="70"/>
    </row>
    <row r="6" spans="1:5" ht="22.5" customHeight="1" x14ac:dyDescent="0.25">
      <c r="C6" s="1"/>
      <c r="D6" s="5"/>
      <c r="E6" s="2" t="s">
        <v>673</v>
      </c>
    </row>
    <row r="7" spans="1:5" ht="15" customHeight="1" x14ac:dyDescent="0.25">
      <c r="B7" s="8" t="s">
        <v>715</v>
      </c>
      <c r="C7" s="1"/>
      <c r="D7" s="5" t="s">
        <v>674</v>
      </c>
      <c r="E7" s="2"/>
    </row>
    <row r="8" spans="1:5" ht="15" customHeight="1" x14ac:dyDescent="0.25">
      <c r="A8" s="3" t="s">
        <v>676</v>
      </c>
      <c r="B8" s="11" t="str">
        <f>"RUK_"&amp;$B$7&amp;"_"&amp;A8</f>
        <v>RUK_SRUK_RUTv</v>
      </c>
      <c r="C8" s="1" t="s">
        <v>5</v>
      </c>
      <c r="D8" s="15" t="s">
        <v>675</v>
      </c>
      <c r="E8" s="13">
        <v>334128</v>
      </c>
    </row>
    <row r="9" spans="1:5" ht="15" customHeight="1" x14ac:dyDescent="0.25">
      <c r="A9" s="3" t="s">
        <v>678</v>
      </c>
      <c r="B9" s="11" t="str">
        <f t="shared" ref="B9:B36" si="0">"RUK_"&amp;$B$7&amp;"_"&amp;A9</f>
        <v>RUK_SRUK_RUAv</v>
      </c>
      <c r="C9" s="1" t="s">
        <v>6</v>
      </c>
      <c r="D9" s="15" t="s">
        <v>677</v>
      </c>
      <c r="E9" s="13">
        <v>72430</v>
      </c>
    </row>
    <row r="10" spans="1:5" ht="15" customHeight="1" x14ac:dyDescent="0.25">
      <c r="A10" s="3" t="s">
        <v>680</v>
      </c>
      <c r="B10" s="11" t="str">
        <f t="shared" si="0"/>
        <v>RUK_SRUK_UdKap</v>
      </c>
      <c r="C10" s="1" t="s">
        <v>7</v>
      </c>
      <c r="D10" s="15" t="s">
        <v>679</v>
      </c>
      <c r="E10" s="13">
        <v>7044478</v>
      </c>
    </row>
    <row r="11" spans="1:5" ht="15" customHeight="1" x14ac:dyDescent="0.25">
      <c r="A11" s="3" t="s">
        <v>682</v>
      </c>
      <c r="B11" s="11" t="str">
        <f t="shared" si="0"/>
        <v>RUK_SRUK_Udinv</v>
      </c>
      <c r="C11" s="1" t="s">
        <v>8</v>
      </c>
      <c r="D11" s="15" t="s">
        <v>681</v>
      </c>
      <c r="E11" s="13">
        <v>2155978</v>
      </c>
    </row>
    <row r="12" spans="1:5" ht="15" customHeight="1" x14ac:dyDescent="0.25">
      <c r="A12" s="3" t="s">
        <v>684</v>
      </c>
      <c r="B12" s="11" t="str">
        <f t="shared" si="0"/>
        <v>RUK_SRUK_RObL</v>
      </c>
      <c r="C12" s="1" t="s">
        <v>9</v>
      </c>
      <c r="D12" s="15" t="s">
        <v>683</v>
      </c>
      <c r="E12" s="13">
        <v>9872077</v>
      </c>
    </row>
    <row r="13" spans="1:5" ht="15" customHeight="1" x14ac:dyDescent="0.25">
      <c r="A13" s="3" t="s">
        <v>686</v>
      </c>
      <c r="B13" s="11" t="str">
        <f t="shared" si="0"/>
        <v>RUK_SRUK_iObL</v>
      </c>
      <c r="C13" s="1" t="s">
        <v>10</v>
      </c>
      <c r="D13" s="15" t="s">
        <v>685</v>
      </c>
      <c r="E13" s="13">
        <v>517194</v>
      </c>
    </row>
    <row r="14" spans="1:5" ht="15" customHeight="1" x14ac:dyDescent="0.25">
      <c r="A14" s="3" t="s">
        <v>688</v>
      </c>
      <c r="B14" s="11" t="str">
        <f t="shared" si="0"/>
        <v>RUK_SRUK_RiKi</v>
      </c>
      <c r="C14" s="1" t="s">
        <v>11</v>
      </c>
      <c r="D14" s="15" t="s">
        <v>687</v>
      </c>
      <c r="E14" s="13">
        <v>404</v>
      </c>
    </row>
    <row r="15" spans="1:5" ht="15" customHeight="1" x14ac:dyDescent="0.25">
      <c r="A15" s="3" t="s">
        <v>690</v>
      </c>
      <c r="B15" s="11" t="str">
        <f t="shared" si="0"/>
        <v>RUK_SRUK_RiPU</v>
      </c>
      <c r="C15" s="1" t="s">
        <v>12</v>
      </c>
      <c r="D15" s="15" t="s">
        <v>689</v>
      </c>
      <c r="E15" s="13">
        <v>221564</v>
      </c>
    </row>
    <row r="16" spans="1:5" ht="15" customHeight="1" x14ac:dyDescent="0.25">
      <c r="A16" s="3" t="s">
        <v>692</v>
      </c>
      <c r="B16" s="11" t="str">
        <f t="shared" si="0"/>
        <v>RUK_SRUK_RiXU</v>
      </c>
      <c r="C16" s="1" t="s">
        <v>13</v>
      </c>
      <c r="D16" s="15" t="s">
        <v>691</v>
      </c>
      <c r="E16" s="13">
        <v>770759</v>
      </c>
    </row>
    <row r="17" spans="1:5" ht="15" customHeight="1" x14ac:dyDescent="0.25">
      <c r="A17" s="3" t="s">
        <v>694</v>
      </c>
      <c r="B17" s="11" t="str">
        <f t="shared" si="0"/>
        <v>RUK_SRUK_RiKre</v>
      </c>
      <c r="C17" s="1" t="s">
        <v>14</v>
      </c>
      <c r="D17" s="15" t="s">
        <v>693</v>
      </c>
      <c r="E17" s="13">
        <v>1248263</v>
      </c>
    </row>
    <row r="18" spans="1:5" ht="15" customHeight="1" x14ac:dyDescent="0.25">
      <c r="A18" s="3" t="s">
        <v>696</v>
      </c>
      <c r="B18" s="11" t="str">
        <f t="shared" si="0"/>
        <v>RUK_SRUK_RiGf</v>
      </c>
      <c r="C18" s="1" t="s">
        <v>15</v>
      </c>
      <c r="D18" s="15" t="s">
        <v>695</v>
      </c>
      <c r="E18" s="13">
        <v>0</v>
      </c>
    </row>
    <row r="19" spans="1:5" ht="15" customHeight="1" x14ac:dyDescent="0.25">
      <c r="A19" s="3" t="s">
        <v>698</v>
      </c>
      <c r="B19" s="11" t="str">
        <f t="shared" si="0"/>
        <v>RUK_SRUK_RiTg</v>
      </c>
      <c r="C19" s="1" t="s">
        <v>16</v>
      </c>
      <c r="D19" s="15" t="s">
        <v>697</v>
      </c>
      <c r="E19" s="13">
        <v>4469849</v>
      </c>
    </row>
    <row r="20" spans="1:5" ht="15" customHeight="1" x14ac:dyDescent="0.25">
      <c r="A20" s="3" t="s">
        <v>700</v>
      </c>
      <c r="B20" s="11" t="str">
        <f t="shared" si="0"/>
        <v>RUK_SRUK_XRU</v>
      </c>
      <c r="C20" s="1" t="s">
        <v>17</v>
      </c>
      <c r="D20" s="15" t="s">
        <v>699</v>
      </c>
      <c r="E20" s="13">
        <v>2829266</v>
      </c>
    </row>
    <row r="21" spans="1:5" ht="25.5" customHeight="1" x14ac:dyDescent="0.25">
      <c r="A21" s="3" t="s">
        <v>702</v>
      </c>
      <c r="B21" s="11" t="str">
        <f t="shared" si="0"/>
        <v>RUK_SRUK_RUtot</v>
      </c>
      <c r="C21" s="4" t="s">
        <v>18</v>
      </c>
      <c r="D21" s="5" t="s">
        <v>701</v>
      </c>
      <c r="E21" s="13">
        <v>29536389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703</v>
      </c>
      <c r="E23" s="15"/>
    </row>
    <row r="24" spans="1:5" ht="15" customHeight="1" x14ac:dyDescent="0.25">
      <c r="A24" s="3" t="s">
        <v>249</v>
      </c>
      <c r="B24" s="11" t="str">
        <f t="shared" si="0"/>
        <v>RUK_SRUK_Dejd</v>
      </c>
      <c r="C24" s="1" t="s">
        <v>19</v>
      </c>
      <c r="D24" s="15" t="s">
        <v>98</v>
      </c>
      <c r="E24" s="13">
        <v>3872</v>
      </c>
    </row>
    <row r="25" spans="1:5" ht="15" customHeight="1" x14ac:dyDescent="0.25">
      <c r="A25" s="3" t="s">
        <v>704</v>
      </c>
      <c r="B25" s="11" t="str">
        <f t="shared" si="0"/>
        <v>RUK_SRUK_iejd</v>
      </c>
      <c r="C25" s="1" t="s">
        <v>20</v>
      </c>
      <c r="D25" s="15" t="s">
        <v>100</v>
      </c>
      <c r="E25" s="13">
        <v>81067</v>
      </c>
    </row>
    <row r="26" spans="1:5" ht="15" customHeight="1" x14ac:dyDescent="0.25">
      <c r="A26" s="3" t="s">
        <v>705</v>
      </c>
      <c r="B26" s="11" t="str">
        <f t="shared" si="0"/>
        <v>RUK_SRUK_Kap</v>
      </c>
      <c r="C26" s="1" t="s">
        <v>21</v>
      </c>
      <c r="D26" s="15" t="s">
        <v>106</v>
      </c>
      <c r="E26" s="13">
        <v>5037374</v>
      </c>
    </row>
    <row r="27" spans="1:5" ht="15" customHeight="1" x14ac:dyDescent="0.25">
      <c r="A27" s="3" t="s">
        <v>706</v>
      </c>
      <c r="B27" s="11" t="str">
        <f t="shared" si="0"/>
        <v>RUK_SRUK_ifa</v>
      </c>
      <c r="C27" s="1" t="s">
        <v>22</v>
      </c>
      <c r="D27" s="15" t="s">
        <v>107</v>
      </c>
      <c r="E27" s="13">
        <v>13534621</v>
      </c>
    </row>
    <row r="28" spans="1:5" ht="15" customHeight="1" x14ac:dyDescent="0.25">
      <c r="A28" s="3" t="s">
        <v>399</v>
      </c>
      <c r="B28" s="11" t="str">
        <f t="shared" si="0"/>
        <v>RUK_SRUK_ObL</v>
      </c>
      <c r="C28" s="1" t="s">
        <v>23</v>
      </c>
      <c r="D28" s="15" t="s">
        <v>108</v>
      </c>
      <c r="E28" s="13">
        <v>-5072163</v>
      </c>
    </row>
    <row r="29" spans="1:5" ht="15" customHeight="1" x14ac:dyDescent="0.25">
      <c r="A29" s="3" t="s">
        <v>707</v>
      </c>
      <c r="B29" s="11" t="str">
        <f t="shared" si="0"/>
        <v>RUK_SRUK_Kinv</v>
      </c>
      <c r="C29" s="1" t="s">
        <v>24</v>
      </c>
      <c r="D29" s="15" t="s">
        <v>109</v>
      </c>
      <c r="E29" s="13">
        <v>506</v>
      </c>
    </row>
    <row r="30" spans="1:5" ht="15" customHeight="1" x14ac:dyDescent="0.25">
      <c r="A30" s="3" t="s">
        <v>708</v>
      </c>
      <c r="B30" s="11" t="str">
        <f t="shared" si="0"/>
        <v>RUK_SRUK_PsU</v>
      </c>
      <c r="C30" s="1" t="s">
        <v>25</v>
      </c>
      <c r="D30" s="15" t="s">
        <v>110</v>
      </c>
      <c r="E30" s="13">
        <v>-112952</v>
      </c>
    </row>
    <row r="31" spans="1:5" ht="15" customHeight="1" x14ac:dyDescent="0.25">
      <c r="A31" s="3" t="s">
        <v>709</v>
      </c>
      <c r="B31" s="11" t="str">
        <f t="shared" si="0"/>
        <v>RUK_SRUK_XU</v>
      </c>
      <c r="C31" s="1" t="s">
        <v>26</v>
      </c>
      <c r="D31" s="15" t="s">
        <v>111</v>
      </c>
      <c r="E31" s="13">
        <v>942107</v>
      </c>
    </row>
    <row r="32" spans="1:5" ht="15" customHeight="1" x14ac:dyDescent="0.25">
      <c r="A32" s="3" t="s">
        <v>257</v>
      </c>
      <c r="B32" s="11" t="str">
        <f t="shared" si="0"/>
        <v>RUK_SRUK_iKre</v>
      </c>
      <c r="C32" s="1" t="s">
        <v>27</v>
      </c>
      <c r="D32" s="15" t="s">
        <v>112</v>
      </c>
      <c r="E32" s="13">
        <v>-279852</v>
      </c>
    </row>
    <row r="33" spans="1:5" ht="15" customHeight="1" x14ac:dyDescent="0.25">
      <c r="A33" s="19" t="s">
        <v>711</v>
      </c>
      <c r="B33" s="11" t="str">
        <f t="shared" si="0"/>
        <v>RUK_SRUK_AFi</v>
      </c>
      <c r="C33" s="1" t="s">
        <v>28</v>
      </c>
      <c r="D33" s="15" t="s">
        <v>710</v>
      </c>
      <c r="E33" s="13">
        <v>19475503</v>
      </c>
    </row>
    <row r="34" spans="1:5" ht="15" customHeight="1" x14ac:dyDescent="0.25">
      <c r="A34" s="3" t="s">
        <v>259</v>
      </c>
      <c r="B34" s="11" t="str">
        <f t="shared" si="0"/>
        <v>RUK_SRUK_Gfd</v>
      </c>
      <c r="C34" s="1" t="s">
        <v>29</v>
      </c>
      <c r="D34" s="15" t="s">
        <v>114</v>
      </c>
      <c r="E34" s="13">
        <v>0</v>
      </c>
    </row>
    <row r="35" spans="1:5" ht="15" customHeight="1" x14ac:dyDescent="0.25">
      <c r="A35" s="3" t="s">
        <v>712</v>
      </c>
      <c r="B35" s="11" t="str">
        <f t="shared" si="0"/>
        <v>RUK_SRUK_XReg</v>
      </c>
      <c r="C35" s="1" t="s">
        <v>30</v>
      </c>
      <c r="D35" s="15" t="s">
        <v>113</v>
      </c>
      <c r="E35" s="13">
        <v>6613524</v>
      </c>
    </row>
    <row r="36" spans="1:5" ht="25.5" customHeight="1" x14ac:dyDescent="0.25">
      <c r="A36" s="3" t="s">
        <v>714</v>
      </c>
      <c r="B36" s="11" t="str">
        <f t="shared" si="0"/>
        <v>RUK_SRUK_KursTot</v>
      </c>
      <c r="C36" s="4" t="s">
        <v>31</v>
      </c>
      <c r="D36" s="5" t="s">
        <v>713</v>
      </c>
      <c r="E36" s="13">
        <v>40223607</v>
      </c>
    </row>
    <row r="37" spans="1:5" x14ac:dyDescent="0.25"/>
    <row r="38" spans="1:5" hidden="1" x14ac:dyDescent="0.25">
      <c r="D38" s="14"/>
    </row>
  </sheetData>
  <sheetProtection algorithmName="SHA-512" hashValue="QGIp02Nor7wpvJ+E94KGj7O+ZBWgEkbWaBuRw8E/r4l+TiPv62j/xD7izAGcqa6wzKWvxQ0HAgBsQgjDcMQwMg==" saltValue="n3VXQyr6prujz6oMjhNto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2"/>
    <pageSetUpPr fitToPage="1"/>
  </sheetPr>
  <dimension ref="A1:G34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.140625" style="11" customWidth="1"/>
    <col min="4" max="4" width="83.28515625" style="17" customWidth="1"/>
    <col min="5" max="5" width="19.5703125" style="11" customWidth="1"/>
    <col min="6" max="6" width="6.28515625" style="11" customWidth="1"/>
    <col min="7" max="7" width="13.28515625" style="11" hidden="1" customWidth="1"/>
    <col min="8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25.5" customHeight="1" x14ac:dyDescent="0.25">
      <c r="C4" s="78" t="s">
        <v>814</v>
      </c>
      <c r="D4" s="79"/>
      <c r="E4" s="79"/>
    </row>
    <row r="5" spans="1:5" ht="15" customHeight="1" x14ac:dyDescent="0.25">
      <c r="C5" s="70" t="s">
        <v>187</v>
      </c>
      <c r="D5" s="70"/>
      <c r="E5" s="70"/>
    </row>
    <row r="6" spans="1:5" ht="43.5" customHeight="1" x14ac:dyDescent="0.25">
      <c r="A6" s="14" t="s">
        <v>245</v>
      </c>
      <c r="C6" s="1"/>
      <c r="D6" s="5"/>
      <c r="E6" s="2" t="s">
        <v>768</v>
      </c>
    </row>
    <row r="7" spans="1:5" ht="15" customHeight="1" x14ac:dyDescent="0.25">
      <c r="A7" s="14"/>
      <c r="B7" s="11" t="s">
        <v>771</v>
      </c>
      <c r="C7" s="1"/>
      <c r="D7" s="5" t="s">
        <v>769</v>
      </c>
      <c r="E7" s="2"/>
    </row>
    <row r="8" spans="1:5" ht="15" customHeight="1" x14ac:dyDescent="0.25">
      <c r="A8" s="8" t="s">
        <v>772</v>
      </c>
      <c r="B8" s="11" t="str">
        <f>"Akt_"&amp;A8&amp;"_"&amp;$B$7</f>
        <v>Akt_GGB_UL</v>
      </c>
      <c r="C8" s="1" t="s">
        <v>5</v>
      </c>
      <c r="D8" s="15" t="s">
        <v>770</v>
      </c>
      <c r="E8" s="13">
        <v>47074043</v>
      </c>
    </row>
    <row r="9" spans="1:5" ht="15" customHeight="1" x14ac:dyDescent="0.25">
      <c r="A9" s="8" t="s">
        <v>774</v>
      </c>
      <c r="B9" s="11" t="str">
        <f t="shared" ref="B9:B33" si="0">"Akt_"&amp;A9&amp;"_"&amp;$B$7</f>
        <v>Akt_GNK_UL</v>
      </c>
      <c r="C9" s="1" t="s">
        <v>6</v>
      </c>
      <c r="D9" s="15" t="s">
        <v>773</v>
      </c>
      <c r="E9" s="13">
        <v>93804309</v>
      </c>
    </row>
    <row r="10" spans="1:5" ht="15" customHeight="1" x14ac:dyDescent="0.25">
      <c r="A10" s="8" t="s">
        <v>776</v>
      </c>
      <c r="B10" s="11" t="str">
        <f t="shared" si="0"/>
        <v>Akt_GUK_UL</v>
      </c>
      <c r="C10" s="1" t="s">
        <v>7</v>
      </c>
      <c r="D10" s="15" t="s">
        <v>775</v>
      </c>
      <c r="E10" s="13">
        <v>47024375</v>
      </c>
    </row>
    <row r="11" spans="1:5" ht="15" customHeight="1" x14ac:dyDescent="0.25">
      <c r="A11" s="8" t="s">
        <v>778</v>
      </c>
      <c r="B11" s="11" t="str">
        <f t="shared" si="0"/>
        <v>Akt_GKtot_UL</v>
      </c>
      <c r="C11" s="4" t="s">
        <v>8</v>
      </c>
      <c r="D11" s="5" t="s">
        <v>777</v>
      </c>
      <c r="E11" s="13">
        <v>140828683</v>
      </c>
    </row>
    <row r="12" spans="1:5" ht="15" customHeight="1" x14ac:dyDescent="0.25">
      <c r="A12" s="8" t="s">
        <v>780</v>
      </c>
      <c r="B12" s="11" t="str">
        <f t="shared" si="0"/>
        <v>Akt_GSO_UL</v>
      </c>
      <c r="C12" s="1" t="s">
        <v>9</v>
      </c>
      <c r="D12" s="15" t="s">
        <v>779</v>
      </c>
      <c r="E12" s="13">
        <v>291612134</v>
      </c>
    </row>
    <row r="13" spans="1:5" ht="15" customHeight="1" x14ac:dyDescent="0.25">
      <c r="A13" s="8" t="s">
        <v>782</v>
      </c>
      <c r="B13" s="11" t="str">
        <f t="shared" si="0"/>
        <v>Akt_GiO_UL</v>
      </c>
      <c r="C13" s="1" t="s">
        <v>10</v>
      </c>
      <c r="D13" s="15" t="s">
        <v>781</v>
      </c>
      <c r="E13" s="13">
        <v>28089414</v>
      </c>
    </row>
    <row r="14" spans="1:5" ht="15" customHeight="1" x14ac:dyDescent="0.25">
      <c r="A14" s="8" t="s">
        <v>784</v>
      </c>
      <c r="B14" s="11" t="str">
        <f t="shared" si="0"/>
        <v>Akt_GKO_UL</v>
      </c>
      <c r="C14" s="1" t="s">
        <v>11</v>
      </c>
      <c r="D14" s="15" t="s">
        <v>783</v>
      </c>
      <c r="E14" s="13">
        <v>96758414</v>
      </c>
    </row>
    <row r="15" spans="1:5" ht="15" customHeight="1" x14ac:dyDescent="0.25">
      <c r="A15" s="8" t="s">
        <v>786</v>
      </c>
      <c r="B15" s="11" t="str">
        <f t="shared" si="0"/>
        <v>Akt_GUL_UL</v>
      </c>
      <c r="C15" s="1" t="s">
        <v>12</v>
      </c>
      <c r="D15" s="15" t="s">
        <v>785</v>
      </c>
      <c r="E15" s="13">
        <v>9081311</v>
      </c>
    </row>
    <row r="16" spans="1:5" ht="15" customHeight="1" x14ac:dyDescent="0.25">
      <c r="A16" s="8" t="s">
        <v>788</v>
      </c>
      <c r="B16" s="11" t="str">
        <f t="shared" si="0"/>
        <v>Akt_GouTot_UL</v>
      </c>
      <c r="C16" s="4" t="s">
        <v>13</v>
      </c>
      <c r="D16" s="5" t="s">
        <v>787</v>
      </c>
      <c r="E16" s="13">
        <v>425541273</v>
      </c>
    </row>
    <row r="17" spans="1:5" ht="15" customHeight="1" x14ac:dyDescent="0.25">
      <c r="A17" s="8" t="s">
        <v>790</v>
      </c>
      <c r="B17" s="11" t="str">
        <f t="shared" si="0"/>
        <v>Akt_Gdv_UL</v>
      </c>
      <c r="C17" s="1" t="s">
        <v>14</v>
      </c>
      <c r="D17" s="15" t="s">
        <v>789</v>
      </c>
      <c r="E17" s="13">
        <v>3290753</v>
      </c>
    </row>
    <row r="18" spans="1:5" ht="15" customHeight="1" x14ac:dyDescent="0.25">
      <c r="A18" s="8" t="s">
        <v>792</v>
      </c>
      <c r="B18" s="11" t="str">
        <f t="shared" si="0"/>
        <v>Akt_Gxi_UL</v>
      </c>
      <c r="C18" s="1" t="s">
        <v>15</v>
      </c>
      <c r="D18" s="15" t="s">
        <v>791</v>
      </c>
      <c r="E18" s="13">
        <v>-6366156</v>
      </c>
    </row>
    <row r="19" spans="1:5" ht="15" customHeight="1" x14ac:dyDescent="0.25">
      <c r="A19" s="8" t="s">
        <v>794</v>
      </c>
      <c r="B19" s="11" t="str">
        <f t="shared" si="0"/>
        <v>Akt_Gafi_UL</v>
      </c>
      <c r="C19" s="1" t="s">
        <v>16</v>
      </c>
      <c r="D19" s="15" t="s">
        <v>793</v>
      </c>
      <c r="E19" s="13">
        <v>38793117</v>
      </c>
    </row>
    <row r="20" spans="1:5" ht="15" customHeight="1" x14ac:dyDescent="0.25">
      <c r="A20" s="8"/>
      <c r="C20" s="21"/>
      <c r="D20" s="21"/>
      <c r="E20" s="2"/>
    </row>
    <row r="21" spans="1:5" x14ac:dyDescent="0.25">
      <c r="A21" s="8"/>
      <c r="C21" s="22"/>
      <c r="D21" s="5" t="s">
        <v>795</v>
      </c>
      <c r="E21" s="2"/>
    </row>
    <row r="22" spans="1:5" x14ac:dyDescent="0.25">
      <c r="A22" s="8" t="s">
        <v>796</v>
      </c>
      <c r="B22" s="11" t="str">
        <f t="shared" si="0"/>
        <v>Akt_MGB_UL</v>
      </c>
      <c r="C22" s="1" t="s">
        <v>17</v>
      </c>
      <c r="D22" s="15" t="s">
        <v>770</v>
      </c>
      <c r="E22" s="13">
        <v>59849217</v>
      </c>
    </row>
    <row r="23" spans="1:5" x14ac:dyDescent="0.25">
      <c r="A23" s="8" t="s">
        <v>797</v>
      </c>
      <c r="B23" s="11" t="str">
        <f t="shared" si="0"/>
        <v>Akt_MNK_UL</v>
      </c>
      <c r="C23" s="1" t="s">
        <v>18</v>
      </c>
      <c r="D23" s="15" t="s">
        <v>773</v>
      </c>
      <c r="E23" s="13">
        <v>270932223</v>
      </c>
    </row>
    <row r="24" spans="1:5" x14ac:dyDescent="0.25">
      <c r="A24" s="8" t="s">
        <v>798</v>
      </c>
      <c r="B24" s="11" t="str">
        <f t="shared" si="0"/>
        <v>Akt_MUK_UL</v>
      </c>
      <c r="C24" s="1" t="s">
        <v>19</v>
      </c>
      <c r="D24" s="15" t="s">
        <v>775</v>
      </c>
      <c r="E24" s="13">
        <v>68329000</v>
      </c>
    </row>
    <row r="25" spans="1:5" x14ac:dyDescent="0.25">
      <c r="A25" s="8" t="s">
        <v>800</v>
      </c>
      <c r="B25" s="11" t="str">
        <f t="shared" si="0"/>
        <v>Akt_MKtot_UL</v>
      </c>
      <c r="C25" s="1" t="s">
        <v>20</v>
      </c>
      <c r="D25" s="5" t="s">
        <v>799</v>
      </c>
      <c r="E25" s="13">
        <v>339261223</v>
      </c>
    </row>
    <row r="26" spans="1:5" x14ac:dyDescent="0.25">
      <c r="A26" s="8" t="s">
        <v>801</v>
      </c>
      <c r="B26" s="11" t="str">
        <f t="shared" si="0"/>
        <v>Akt_MSO_UL</v>
      </c>
      <c r="C26" s="1" t="s">
        <v>21</v>
      </c>
      <c r="D26" s="15" t="s">
        <v>779</v>
      </c>
      <c r="E26" s="13">
        <v>191637628</v>
      </c>
    </row>
    <row r="27" spans="1:5" x14ac:dyDescent="0.25">
      <c r="A27" s="8" t="s">
        <v>802</v>
      </c>
      <c r="B27" s="11" t="str">
        <f t="shared" si="0"/>
        <v>Akt_MiO_UL</v>
      </c>
      <c r="C27" s="1" t="s">
        <v>22</v>
      </c>
      <c r="D27" s="15" t="s">
        <v>781</v>
      </c>
      <c r="E27" s="13">
        <v>18755215</v>
      </c>
    </row>
    <row r="28" spans="1:5" x14ac:dyDescent="0.25">
      <c r="A28" s="8" t="s">
        <v>803</v>
      </c>
      <c r="B28" s="11" t="str">
        <f t="shared" si="0"/>
        <v>Akt_MKO_UL</v>
      </c>
      <c r="C28" s="1" t="s">
        <v>23</v>
      </c>
      <c r="D28" s="15" t="s">
        <v>783</v>
      </c>
      <c r="E28" s="13">
        <v>126466699</v>
      </c>
    </row>
    <row r="29" spans="1:5" x14ac:dyDescent="0.25">
      <c r="A29" s="8" t="s">
        <v>804</v>
      </c>
      <c r="B29" s="11" t="str">
        <f t="shared" si="0"/>
        <v>Akt_MUL_UL</v>
      </c>
      <c r="C29" s="1" t="s">
        <v>24</v>
      </c>
      <c r="D29" s="15" t="s">
        <v>785</v>
      </c>
      <c r="E29" s="13">
        <v>3845978</v>
      </c>
    </row>
    <row r="30" spans="1:5" x14ac:dyDescent="0.25">
      <c r="A30" s="8" t="s">
        <v>806</v>
      </c>
      <c r="B30" s="11" t="str">
        <f t="shared" si="0"/>
        <v>Akt_MouTot_UL</v>
      </c>
      <c r="C30" s="1" t="s">
        <v>25</v>
      </c>
      <c r="D30" s="5" t="s">
        <v>805</v>
      </c>
      <c r="E30" s="13">
        <v>340705520</v>
      </c>
    </row>
    <row r="31" spans="1:5" x14ac:dyDescent="0.25">
      <c r="A31" s="8" t="s">
        <v>807</v>
      </c>
      <c r="B31" s="11" t="str">
        <f t="shared" si="0"/>
        <v>Akt_Mdv_UL</v>
      </c>
      <c r="C31" s="1" t="s">
        <v>26</v>
      </c>
      <c r="D31" s="15" t="s">
        <v>789</v>
      </c>
      <c r="E31" s="13">
        <v>935546</v>
      </c>
    </row>
    <row r="32" spans="1:5" x14ac:dyDescent="0.25">
      <c r="A32" s="8" t="s">
        <v>808</v>
      </c>
      <c r="B32" s="11" t="str">
        <f t="shared" si="0"/>
        <v>Akt_Mxi_UL</v>
      </c>
      <c r="C32" s="1" t="s">
        <v>27</v>
      </c>
      <c r="D32" s="15" t="s">
        <v>791</v>
      </c>
      <c r="E32" s="13">
        <v>34264533</v>
      </c>
    </row>
    <row r="33" spans="1:5" ht="15" customHeight="1" x14ac:dyDescent="0.25">
      <c r="A33" s="8" t="s">
        <v>809</v>
      </c>
      <c r="B33" s="11" t="str">
        <f t="shared" si="0"/>
        <v>Akt_Mafi_UL</v>
      </c>
      <c r="C33" s="1" t="s">
        <v>28</v>
      </c>
      <c r="D33" s="15" t="s">
        <v>793</v>
      </c>
      <c r="E33" s="13">
        <v>4863270</v>
      </c>
    </row>
    <row r="34" spans="1:5" x14ac:dyDescent="0.25"/>
  </sheetData>
  <sheetProtection algorithmName="SHA-512" hashValue="TuycninZvV0H8knpFBQgoEtP+63jVw2qgxFNURmNiqnGxVDsN9RglxzEV6Afg+opybOaO39tIrU25QGwWE99cw==" saltValue="Xmjv1kx/MxApd2L9kJsD9w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2"/>
    <pageSetUpPr fitToPage="1"/>
  </sheetPr>
  <dimension ref="A1:F19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4.28515625" style="11" customWidth="1"/>
    <col min="6" max="6" width="9.140625" style="11" customWidth="1"/>
    <col min="7" max="16384" width="9.140625" style="11" hidden="1"/>
  </cols>
  <sheetData>
    <row r="1" spans="1:6" x14ac:dyDescent="0.25">
      <c r="C1" s="71" t="s">
        <v>606</v>
      </c>
      <c r="D1" s="71"/>
    </row>
    <row r="2" spans="1:6" x14ac:dyDescent="0.25"/>
    <row r="3" spans="1:6" x14ac:dyDescent="0.25"/>
    <row r="4" spans="1:6" ht="23.25" x14ac:dyDescent="0.25">
      <c r="C4" s="80" t="s">
        <v>815</v>
      </c>
      <c r="D4" s="81"/>
      <c r="E4" s="81"/>
    </row>
    <row r="5" spans="1:6" ht="15" customHeight="1" x14ac:dyDescent="0.25">
      <c r="C5" s="75" t="s">
        <v>187</v>
      </c>
      <c r="D5" s="76"/>
      <c r="E5" s="77"/>
    </row>
    <row r="6" spans="1:6" ht="22.5" customHeight="1" x14ac:dyDescent="0.25">
      <c r="B6" s="8" t="s">
        <v>735</v>
      </c>
      <c r="C6" s="1"/>
      <c r="D6" s="5"/>
      <c r="E6" s="2" t="s">
        <v>673</v>
      </c>
    </row>
    <row r="7" spans="1:6" ht="15" customHeight="1" x14ac:dyDescent="0.25">
      <c r="A7" s="3" t="s">
        <v>717</v>
      </c>
      <c r="B7" s="11" t="str">
        <f>"FpD_"&amp;$B$6&amp;"_"&amp;A7</f>
        <v>FpD_SDo_ProS</v>
      </c>
      <c r="C7" s="1" t="s">
        <v>5</v>
      </c>
      <c r="D7" s="15" t="s">
        <v>716</v>
      </c>
      <c r="E7" s="13">
        <v>-207017</v>
      </c>
      <c r="F7" s="20"/>
    </row>
    <row r="8" spans="1:6" ht="15" customHeight="1" x14ac:dyDescent="0.25">
      <c r="A8" s="3" t="s">
        <v>719</v>
      </c>
      <c r="B8" s="11" t="str">
        <f t="shared" ref="B8:B17" si="0">"FpD_"&amp;$B$6&amp;"_"&amp;A8</f>
        <v>FpD_SDo_ProF</v>
      </c>
      <c r="C8" s="1" t="s">
        <v>6</v>
      </c>
      <c r="D8" s="15" t="s">
        <v>718</v>
      </c>
      <c r="E8" s="13">
        <v>-151241</v>
      </c>
    </row>
    <row r="9" spans="1:6" ht="15" customHeight="1" x14ac:dyDescent="0.25">
      <c r="A9" s="3" t="s">
        <v>721</v>
      </c>
      <c r="B9" s="11" t="str">
        <f t="shared" si="0"/>
        <v>FpD_SDo_Pudg</v>
      </c>
      <c r="C9" s="1" t="s">
        <v>7</v>
      </c>
      <c r="D9" s="15" t="s">
        <v>720</v>
      </c>
      <c r="E9" s="13">
        <v>-2291126</v>
      </c>
    </row>
    <row r="10" spans="1:6" ht="15" customHeight="1" x14ac:dyDescent="0.25">
      <c r="A10" s="3" t="s">
        <v>723</v>
      </c>
      <c r="B10" s="11" t="str">
        <f t="shared" si="0"/>
        <v>FpD_SDo_Adm</v>
      </c>
      <c r="C10" s="1" t="s">
        <v>8</v>
      </c>
      <c r="D10" s="15" t="s">
        <v>722</v>
      </c>
      <c r="E10" s="13">
        <v>-771490</v>
      </c>
    </row>
    <row r="11" spans="1:6" ht="15" customHeight="1" x14ac:dyDescent="0.25">
      <c r="A11" s="3" t="s">
        <v>725</v>
      </c>
      <c r="B11" s="11" t="str">
        <f t="shared" si="0"/>
        <v>FpD_SDo_HL</v>
      </c>
      <c r="C11" s="1" t="s">
        <v>9</v>
      </c>
      <c r="D11" s="15" t="s">
        <v>724</v>
      </c>
      <c r="E11" s="13">
        <v>-123932</v>
      </c>
    </row>
    <row r="12" spans="1:6" ht="15" customHeight="1" x14ac:dyDescent="0.25">
      <c r="A12" s="3" t="s">
        <v>727</v>
      </c>
      <c r="B12" s="11" t="str">
        <f t="shared" si="0"/>
        <v>FpD_SDo_Domk</v>
      </c>
      <c r="C12" s="1" t="s">
        <v>10</v>
      </c>
      <c r="D12" s="15" t="s">
        <v>726</v>
      </c>
      <c r="E12" s="13">
        <v>7002</v>
      </c>
    </row>
    <row r="13" spans="1:6" ht="15" customHeight="1" x14ac:dyDescent="0.25">
      <c r="A13" s="3" t="s">
        <v>729</v>
      </c>
      <c r="B13" s="11" t="str">
        <f t="shared" si="0"/>
        <v>FpD_SDo_Ans</v>
      </c>
      <c r="C13" s="1" t="s">
        <v>11</v>
      </c>
      <c r="D13" s="15" t="s">
        <v>728</v>
      </c>
      <c r="E13" s="13">
        <v>-133676</v>
      </c>
    </row>
    <row r="14" spans="1:6" ht="15" customHeight="1" x14ac:dyDescent="0.25">
      <c r="A14" s="3" t="s">
        <v>386</v>
      </c>
      <c r="B14" s="11" t="str">
        <f t="shared" si="0"/>
        <v>FpD_SDo_Xomk</v>
      </c>
      <c r="C14" s="1" t="s">
        <v>12</v>
      </c>
      <c r="D14" s="15" t="s">
        <v>730</v>
      </c>
      <c r="E14" s="13">
        <v>-862323</v>
      </c>
    </row>
    <row r="15" spans="1:6" ht="15" customHeight="1" x14ac:dyDescent="0.25">
      <c r="A15" s="3" t="s">
        <v>731</v>
      </c>
      <c r="B15" s="11" t="str">
        <f t="shared" si="0"/>
        <v>FpD_SDo_ReTv</v>
      </c>
      <c r="C15" s="1" t="s">
        <v>13</v>
      </c>
      <c r="D15" s="15" t="s">
        <v>58</v>
      </c>
      <c r="E15" s="13">
        <v>402529</v>
      </c>
    </row>
    <row r="16" spans="1:6" ht="15" customHeight="1" x14ac:dyDescent="0.25">
      <c r="A16" s="3" t="s">
        <v>732</v>
      </c>
      <c r="B16" s="11" t="str">
        <f t="shared" si="0"/>
        <v>FpD_SDo_PGGf</v>
      </c>
      <c r="C16" s="1" t="s">
        <v>14</v>
      </c>
      <c r="D16" s="15" t="s">
        <v>93</v>
      </c>
      <c r="E16" s="13">
        <v>4345</v>
      </c>
    </row>
    <row r="17" spans="1:5" ht="27.75" customHeight="1" x14ac:dyDescent="0.25">
      <c r="A17" s="3" t="s">
        <v>734</v>
      </c>
      <c r="B17" s="11" t="str">
        <f t="shared" si="0"/>
        <v>FpD_SDo_Otot</v>
      </c>
      <c r="C17" s="4" t="s">
        <v>15</v>
      </c>
      <c r="D17" s="5" t="s">
        <v>733</v>
      </c>
      <c r="E17" s="13">
        <v>-4126929</v>
      </c>
    </row>
    <row r="18" spans="1:5" x14ac:dyDescent="0.25"/>
    <row r="19" spans="1:5" hidden="1" x14ac:dyDescent="0.25">
      <c r="D19" s="14"/>
    </row>
  </sheetData>
  <sheetProtection algorithmName="SHA-512" hashValue="XLj53W51qkAj/ZchbFvFf7rXJETC6mNJKaS1S1PP8H6fM3yrvb18TxBfzobTzt7Bf+rZi4cvYxeKI+WjiVmlHg==" saltValue="D6BOJysmGaCZp9HTW+IqgQ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2"/>
    <pageSetUpPr fitToPage="1"/>
  </sheetPr>
  <dimension ref="A1:F27"/>
  <sheetViews>
    <sheetView showGridLines="0" topLeftCell="C1" zoomScaleNormal="100" workbookViewId="0">
      <selection activeCell="C1" sqref="C1:D1"/>
    </sheetView>
  </sheetViews>
  <sheetFormatPr defaultColWidth="0" defaultRowHeight="15" zeroHeight="1" x14ac:dyDescent="0.25"/>
  <cols>
    <col min="1" max="2" width="0" style="11" hidden="1" customWidth="1"/>
    <col min="3" max="3" width="5" style="11" customWidth="1"/>
    <col min="4" max="4" width="77.7109375" style="17" customWidth="1"/>
    <col min="5" max="5" width="15.7109375" style="11" customWidth="1"/>
    <col min="6" max="6" width="9.140625" style="11" customWidth="1"/>
    <col min="7" max="16384" width="9.140625" style="11" hidden="1"/>
  </cols>
  <sheetData>
    <row r="1" spans="1:5" x14ac:dyDescent="0.25">
      <c r="C1" s="71" t="s">
        <v>606</v>
      </c>
      <c r="D1" s="71"/>
    </row>
    <row r="2" spans="1:5" x14ac:dyDescent="0.25"/>
    <row r="3" spans="1:5" x14ac:dyDescent="0.25"/>
    <row r="4" spans="1:5" ht="25.5" customHeight="1" x14ac:dyDescent="0.25">
      <c r="C4" s="80" t="s">
        <v>816</v>
      </c>
      <c r="D4" s="81"/>
      <c r="E4" s="81"/>
    </row>
    <row r="5" spans="1:5" ht="15.75" customHeight="1" x14ac:dyDescent="0.25">
      <c r="C5" s="75" t="s">
        <v>736</v>
      </c>
      <c r="D5" s="76"/>
      <c r="E5" s="77"/>
    </row>
    <row r="6" spans="1:5" ht="22.5" customHeight="1" x14ac:dyDescent="0.25">
      <c r="C6" s="1"/>
      <c r="D6" s="5"/>
      <c r="E6" s="2" t="s">
        <v>673</v>
      </c>
    </row>
    <row r="7" spans="1:5" ht="15" customHeight="1" x14ac:dyDescent="0.25">
      <c r="B7" s="8" t="s">
        <v>766</v>
      </c>
      <c r="C7" s="1"/>
      <c r="D7" s="5" t="s">
        <v>737</v>
      </c>
      <c r="E7" s="2"/>
    </row>
    <row r="8" spans="1:5" ht="15" customHeight="1" x14ac:dyDescent="0.25">
      <c r="A8" s="3" t="s">
        <v>739</v>
      </c>
      <c r="B8" s="11" t="str">
        <f>"PR_"&amp;$B$7&amp;"_"&amp;A8</f>
        <v>PR_PeRe_GAH</v>
      </c>
      <c r="C8" s="1" t="s">
        <v>5</v>
      </c>
      <c r="D8" s="15" t="s">
        <v>738</v>
      </c>
      <c r="E8" s="13">
        <v>3116</v>
      </c>
    </row>
    <row r="9" spans="1:5" ht="15" customHeight="1" x14ac:dyDescent="0.25">
      <c r="A9" s="15"/>
      <c r="C9" s="1"/>
      <c r="D9" s="15"/>
      <c r="E9" s="15"/>
    </row>
    <row r="10" spans="1:5" ht="15" customHeight="1" x14ac:dyDescent="0.25">
      <c r="A10" s="15"/>
      <c r="C10" s="1"/>
      <c r="D10" s="5" t="s">
        <v>740</v>
      </c>
      <c r="E10" s="15"/>
    </row>
    <row r="11" spans="1:5" ht="15" customHeight="1" x14ac:dyDescent="0.25">
      <c r="A11" s="3" t="s">
        <v>742</v>
      </c>
      <c r="B11" s="11" t="str">
        <f t="shared" ref="B11:B15" si="0">"PR_"&amp;$B$7&amp;"_"&amp;A11</f>
        <v>PR_PeRe_Lon</v>
      </c>
      <c r="C11" s="1" t="s">
        <v>6</v>
      </c>
      <c r="D11" s="15" t="s">
        <v>741</v>
      </c>
      <c r="E11" s="13">
        <v>2219323</v>
      </c>
    </row>
    <row r="12" spans="1:5" ht="15" customHeight="1" x14ac:dyDescent="0.25">
      <c r="A12" s="3" t="s">
        <v>744</v>
      </c>
      <c r="B12" s="11" t="str">
        <f t="shared" si="0"/>
        <v>PR_PeRe_Pen</v>
      </c>
      <c r="C12" s="1" t="s">
        <v>7</v>
      </c>
      <c r="D12" s="15" t="s">
        <v>743</v>
      </c>
      <c r="E12" s="13">
        <v>356456</v>
      </c>
    </row>
    <row r="13" spans="1:5" ht="15" customHeight="1" x14ac:dyDescent="0.25">
      <c r="A13" s="3" t="s">
        <v>746</v>
      </c>
      <c r="B13" s="11" t="str">
        <f t="shared" si="0"/>
        <v>PR_PeRe_SoSi</v>
      </c>
      <c r="C13" s="1" t="s">
        <v>8</v>
      </c>
      <c r="D13" s="15" t="s">
        <v>745</v>
      </c>
      <c r="E13" s="13">
        <v>23607</v>
      </c>
    </row>
    <row r="14" spans="1:5" ht="15" customHeight="1" x14ac:dyDescent="0.25">
      <c r="A14" s="3" t="s">
        <v>748</v>
      </c>
      <c r="B14" s="11" t="str">
        <f t="shared" si="0"/>
        <v>PR_PeRe_Afg</v>
      </c>
      <c r="C14" s="1" t="s">
        <v>9</v>
      </c>
      <c r="D14" s="15" t="s">
        <v>747</v>
      </c>
      <c r="E14" s="13">
        <v>334470</v>
      </c>
    </row>
    <row r="15" spans="1:5" ht="15" customHeight="1" x14ac:dyDescent="0.25">
      <c r="A15" s="3" t="s">
        <v>750</v>
      </c>
      <c r="B15" s="11" t="str">
        <f t="shared" si="0"/>
        <v>PR_PeRe_PuTot</v>
      </c>
      <c r="C15" s="4" t="s">
        <v>10</v>
      </c>
      <c r="D15" s="5" t="s">
        <v>749</v>
      </c>
      <c r="E15" s="13">
        <v>2933856</v>
      </c>
    </row>
    <row r="16" spans="1:5" ht="15" customHeight="1" x14ac:dyDescent="0.25">
      <c r="A16" s="15"/>
      <c r="C16" s="1"/>
      <c r="D16" s="5" t="s">
        <v>751</v>
      </c>
      <c r="E16" s="15"/>
    </row>
    <row r="17" spans="1:5" ht="15" customHeight="1" x14ac:dyDescent="0.25">
      <c r="A17" s="3" t="s">
        <v>753</v>
      </c>
      <c r="B17" s="11" t="str">
        <f>"PR_"&amp;$B$7&amp;"_"&amp;A17</f>
        <v>PR_PeRe_Rep</v>
      </c>
      <c r="C17" s="1" t="s">
        <v>11</v>
      </c>
      <c r="D17" s="15" t="s">
        <v>752</v>
      </c>
      <c r="E17" s="13">
        <v>0</v>
      </c>
    </row>
    <row r="18" spans="1:5" ht="15" customHeight="1" x14ac:dyDescent="0.25">
      <c r="A18" s="3" t="s">
        <v>755</v>
      </c>
      <c r="B18" s="11" t="str">
        <f>"PR_"&amp;$B$7&amp;"_"&amp;A18</f>
        <v>PR_PeRe_Bes</v>
      </c>
      <c r="C18" s="1" t="s">
        <v>12</v>
      </c>
      <c r="D18" s="15" t="s">
        <v>754</v>
      </c>
      <c r="E18" s="13">
        <v>14995</v>
      </c>
    </row>
    <row r="19" spans="1:5" ht="15" customHeight="1" x14ac:dyDescent="0.25">
      <c r="A19" s="3" t="s">
        <v>757</v>
      </c>
      <c r="B19" s="11" t="str">
        <f>"PR_"&amp;$B$7&amp;"_"&amp;A19</f>
        <v>PR_PeRe_Dir</v>
      </c>
      <c r="C19" s="1" t="s">
        <v>13</v>
      </c>
      <c r="D19" s="15" t="s">
        <v>756</v>
      </c>
      <c r="E19" s="13">
        <v>94973</v>
      </c>
    </row>
    <row r="20" spans="1:5" ht="15" customHeight="1" x14ac:dyDescent="0.25">
      <c r="A20" s="15"/>
      <c r="C20" s="1"/>
      <c r="D20" s="5" t="s">
        <v>758</v>
      </c>
      <c r="E20" s="15"/>
    </row>
    <row r="21" spans="1:5" ht="15" customHeight="1" x14ac:dyDescent="0.25">
      <c r="A21" s="3" t="s">
        <v>760</v>
      </c>
      <c r="B21" s="11" t="str">
        <f>"PR_"&amp;$B$7&amp;"_"&amp;A21</f>
        <v>PR_PeRe_TaBes</v>
      </c>
      <c r="C21" s="1" t="s">
        <v>14</v>
      </c>
      <c r="D21" s="15" t="s">
        <v>759</v>
      </c>
      <c r="E21" s="13">
        <v>0</v>
      </c>
    </row>
    <row r="22" spans="1:5" ht="15" customHeight="1" x14ac:dyDescent="0.25">
      <c r="A22" s="15"/>
      <c r="C22" s="1"/>
      <c r="D22" s="15"/>
      <c r="E22" s="15"/>
    </row>
    <row r="23" spans="1:5" ht="15" customHeight="1" x14ac:dyDescent="0.25">
      <c r="A23" s="15"/>
      <c r="C23" s="1"/>
      <c r="D23" s="5" t="s">
        <v>761</v>
      </c>
      <c r="E23" s="15"/>
    </row>
    <row r="24" spans="1:5" ht="28.5" customHeight="1" x14ac:dyDescent="0.25">
      <c r="A24" s="3" t="s">
        <v>763</v>
      </c>
      <c r="B24" s="11" t="str">
        <f>"PR_"&amp;$B$7&amp;"_"&amp;A24</f>
        <v>PR_PeRe_RhTot</v>
      </c>
      <c r="C24" s="4" t="s">
        <v>21</v>
      </c>
      <c r="D24" s="5" t="s">
        <v>762</v>
      </c>
      <c r="E24" s="13">
        <v>699236</v>
      </c>
    </row>
    <row r="25" spans="1:5" ht="15" customHeight="1" x14ac:dyDescent="0.25">
      <c r="A25" s="3" t="s">
        <v>765</v>
      </c>
      <c r="B25" s="11" t="str">
        <f>"PR_"&amp;$B$7&amp;"_"&amp;A25</f>
        <v>PR_PeRe_XyTot</v>
      </c>
      <c r="C25" s="4" t="s">
        <v>22</v>
      </c>
      <c r="D25" s="5" t="s">
        <v>764</v>
      </c>
      <c r="E25" s="13">
        <v>49556</v>
      </c>
    </row>
    <row r="26" spans="1:5" x14ac:dyDescent="0.25"/>
    <row r="27" spans="1:5" hidden="1" x14ac:dyDescent="0.25">
      <c r="D27" s="14"/>
    </row>
  </sheetData>
  <sheetProtection algorithmName="SHA-512" hashValue="to5aP3MLTHB7dU+LrqwDc0Hqm8u4zVbI6vX5S3UNybRhRdxDQWEO+xakIOsZPqiD8hujZc/WGctmDYtNyuW4rg==" saltValue="TKsyU0kDjvCIxnIJdt3t8A==" spinCount="100000" sheet="1" objects="1" scenarios="1"/>
  <mergeCells count="3">
    <mergeCell ref="C4:E4"/>
    <mergeCell ref="C5:E5"/>
    <mergeCell ref="C1:D1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2"/>
    <pageSetUpPr fitToPage="1"/>
  </sheetPr>
  <dimension ref="A1:L20"/>
  <sheetViews>
    <sheetView showGridLines="0" topLeftCell="B1" zoomScaleNormal="100" workbookViewId="0">
      <selection activeCell="B1" sqref="B1:C1"/>
    </sheetView>
  </sheetViews>
  <sheetFormatPr defaultColWidth="0" defaultRowHeight="15" zeroHeight="1" x14ac:dyDescent="0.25"/>
  <cols>
    <col min="1" max="1" width="0" style="11" hidden="1" customWidth="1"/>
    <col min="2" max="2" width="5.140625" style="11" customWidth="1"/>
    <col min="3" max="3" width="42" style="17" customWidth="1"/>
    <col min="4" max="11" width="19.85546875" style="11" customWidth="1"/>
    <col min="12" max="12" width="9.140625" style="11" customWidth="1"/>
    <col min="13" max="16384" width="9.140625" style="11" hidden="1"/>
  </cols>
  <sheetData>
    <row r="1" spans="1:11" x14ac:dyDescent="0.25">
      <c r="B1" s="71" t="s">
        <v>606</v>
      </c>
      <c r="C1" s="71"/>
    </row>
    <row r="2" spans="1:11" x14ac:dyDescent="0.25"/>
    <row r="3" spans="1:11" x14ac:dyDescent="0.25"/>
    <row r="4" spans="1:11" ht="23.25" x14ac:dyDescent="0.25">
      <c r="B4" s="78" t="s">
        <v>822</v>
      </c>
      <c r="C4" s="79"/>
      <c r="D4" s="79"/>
      <c r="E4" s="79"/>
      <c r="F4" s="79"/>
      <c r="G4" s="9"/>
      <c r="H4" s="9"/>
      <c r="I4" s="9"/>
      <c r="J4" s="9"/>
      <c r="K4" s="9"/>
    </row>
    <row r="5" spans="1:11" ht="15" customHeight="1" x14ac:dyDescent="0.25">
      <c r="B5" s="75" t="s">
        <v>609</v>
      </c>
      <c r="C5" s="76"/>
      <c r="D5" s="76"/>
      <c r="E5" s="76"/>
      <c r="F5" s="76"/>
      <c r="G5" s="9"/>
      <c r="H5" s="9"/>
      <c r="I5" s="9"/>
      <c r="J5" s="9"/>
      <c r="K5" s="9"/>
    </row>
    <row r="6" spans="1:11" ht="66" customHeight="1" x14ac:dyDescent="0.25">
      <c r="B6" s="1"/>
      <c r="C6" s="5"/>
      <c r="D6" s="2" t="s">
        <v>610</v>
      </c>
      <c r="E6" s="2" t="s">
        <v>611</v>
      </c>
      <c r="F6" s="2" t="s">
        <v>612</v>
      </c>
      <c r="G6" s="2" t="s">
        <v>634</v>
      </c>
      <c r="H6" s="2" t="s">
        <v>635</v>
      </c>
      <c r="I6" s="2" t="s">
        <v>636</v>
      </c>
      <c r="J6" s="2" t="s">
        <v>637</v>
      </c>
      <c r="K6" s="2" t="s">
        <v>821</v>
      </c>
    </row>
    <row r="7" spans="1:11" ht="16.5" customHeight="1" x14ac:dyDescent="0.25">
      <c r="B7" s="1"/>
      <c r="C7" s="5" t="s">
        <v>613</v>
      </c>
      <c r="D7" s="15"/>
      <c r="E7" s="15"/>
      <c r="F7" s="15"/>
      <c r="G7" s="2"/>
      <c r="H7" s="2"/>
      <c r="I7" s="2"/>
      <c r="J7" s="2"/>
      <c r="K7" s="2"/>
    </row>
    <row r="8" spans="1:11" x14ac:dyDescent="0.25">
      <c r="A8" s="8" t="s">
        <v>618</v>
      </c>
      <c r="B8" s="1" t="s">
        <v>5</v>
      </c>
      <c r="C8" s="15" t="s">
        <v>614</v>
      </c>
      <c r="D8" s="13">
        <v>3373059</v>
      </c>
      <c r="E8" s="13">
        <v>76167404</v>
      </c>
      <c r="F8" s="13">
        <v>9251753</v>
      </c>
      <c r="G8" s="13">
        <v>88792217</v>
      </c>
      <c r="H8" s="13">
        <v>86617762</v>
      </c>
      <c r="I8" s="13">
        <v>2174455</v>
      </c>
      <c r="J8" s="5"/>
      <c r="K8" s="5"/>
    </row>
    <row r="9" spans="1:11" x14ac:dyDescent="0.25">
      <c r="A9" s="8" t="s">
        <v>620</v>
      </c>
      <c r="B9" s="1" t="s">
        <v>6</v>
      </c>
      <c r="C9" s="15" t="s">
        <v>619</v>
      </c>
      <c r="D9" s="13">
        <v>9213895</v>
      </c>
      <c r="E9" s="13">
        <v>48976973</v>
      </c>
      <c r="F9" s="13">
        <v>0</v>
      </c>
      <c r="G9" s="13">
        <v>58190868</v>
      </c>
      <c r="H9" s="13">
        <v>53811374</v>
      </c>
      <c r="I9" s="13">
        <v>4378494</v>
      </c>
      <c r="J9" s="5"/>
      <c r="K9" s="5"/>
    </row>
    <row r="10" spans="1:11" x14ac:dyDescent="0.25">
      <c r="A10" s="8" t="s">
        <v>622</v>
      </c>
      <c r="B10" s="4" t="s">
        <v>7</v>
      </c>
      <c r="C10" s="5" t="s">
        <v>621</v>
      </c>
      <c r="D10" s="13">
        <v>12586954</v>
      </c>
      <c r="E10" s="13">
        <v>125144377</v>
      </c>
      <c r="F10" s="13">
        <v>9251753</v>
      </c>
      <c r="G10" s="13">
        <v>146983085</v>
      </c>
      <c r="H10" s="13">
        <v>140429136</v>
      </c>
      <c r="I10" s="13">
        <v>6552949</v>
      </c>
      <c r="J10" s="13">
        <v>690197</v>
      </c>
      <c r="K10" s="13">
        <v>147673282</v>
      </c>
    </row>
    <row r="11" spans="1:11" x14ac:dyDescent="0.25">
      <c r="A11" s="8"/>
      <c r="B11" s="1"/>
      <c r="C11" s="5" t="s">
        <v>623</v>
      </c>
      <c r="D11" s="5"/>
      <c r="E11" s="5"/>
      <c r="F11" s="5"/>
      <c r="G11" s="5"/>
      <c r="H11" s="5"/>
      <c r="I11" s="5"/>
      <c r="J11" s="5"/>
      <c r="K11" s="5"/>
    </row>
    <row r="12" spans="1:11" ht="15" customHeight="1" x14ac:dyDescent="0.25">
      <c r="A12" s="8" t="s">
        <v>625</v>
      </c>
      <c r="B12" s="1" t="s">
        <v>8</v>
      </c>
      <c r="C12" s="15" t="s">
        <v>624</v>
      </c>
      <c r="D12" s="13">
        <v>3150400</v>
      </c>
      <c r="E12" s="13">
        <v>21146667</v>
      </c>
      <c r="F12" s="13">
        <v>6747467</v>
      </c>
      <c r="G12" s="13">
        <v>31044536</v>
      </c>
      <c r="H12" s="13">
        <v>31044536</v>
      </c>
      <c r="I12" s="13">
        <v>0</v>
      </c>
      <c r="J12" s="5"/>
      <c r="K12" s="5"/>
    </row>
    <row r="13" spans="1:11" ht="15" customHeight="1" x14ac:dyDescent="0.25">
      <c r="A13" s="8" t="s">
        <v>627</v>
      </c>
      <c r="B13" s="1" t="s">
        <v>9</v>
      </c>
      <c r="C13" s="15" t="s">
        <v>626</v>
      </c>
      <c r="D13" s="13">
        <v>821425</v>
      </c>
      <c r="E13" s="13">
        <v>1195013</v>
      </c>
      <c r="F13" s="13">
        <v>2059005</v>
      </c>
      <c r="G13" s="13">
        <v>4075443</v>
      </c>
      <c r="H13" s="13">
        <v>4075443</v>
      </c>
      <c r="I13" s="13">
        <v>0</v>
      </c>
      <c r="J13" s="5"/>
      <c r="K13" s="5"/>
    </row>
    <row r="14" spans="1:11" ht="25.5" x14ac:dyDescent="0.25">
      <c r="A14" s="8" t="s">
        <v>629</v>
      </c>
      <c r="B14" s="1" t="s">
        <v>10</v>
      </c>
      <c r="C14" s="15" t="s">
        <v>628</v>
      </c>
      <c r="D14" s="13">
        <v>317729</v>
      </c>
      <c r="E14" s="13">
        <v>1971166</v>
      </c>
      <c r="F14" s="13">
        <v>0</v>
      </c>
      <c r="G14" s="13">
        <v>2288895</v>
      </c>
      <c r="H14" s="13">
        <v>2288895</v>
      </c>
      <c r="I14" s="13">
        <v>0</v>
      </c>
      <c r="J14" s="5"/>
      <c r="K14" s="5"/>
    </row>
    <row r="15" spans="1:11" ht="25.5" x14ac:dyDescent="0.25">
      <c r="A15" s="8" t="s">
        <v>631</v>
      </c>
      <c r="B15" s="1" t="s">
        <v>11</v>
      </c>
      <c r="C15" s="15" t="s">
        <v>630</v>
      </c>
      <c r="D15" s="13">
        <v>8236000</v>
      </c>
      <c r="E15" s="13">
        <v>100831528</v>
      </c>
      <c r="F15" s="13">
        <v>445281</v>
      </c>
      <c r="G15" s="13">
        <v>109512808</v>
      </c>
      <c r="H15" s="13">
        <v>102959859</v>
      </c>
      <c r="I15" s="13">
        <v>6552949</v>
      </c>
      <c r="J15" s="5"/>
      <c r="K15" s="5"/>
    </row>
    <row r="16" spans="1:11" x14ac:dyDescent="0.25">
      <c r="A16" s="8" t="s">
        <v>633</v>
      </c>
      <c r="B16" s="1" t="s">
        <v>12</v>
      </c>
      <c r="C16" s="15" t="s">
        <v>632</v>
      </c>
      <c r="D16" s="13">
        <v>1615149</v>
      </c>
      <c r="E16" s="13">
        <v>3661667</v>
      </c>
      <c r="F16" s="13">
        <v>3734442</v>
      </c>
      <c r="G16" s="13">
        <v>9011258</v>
      </c>
      <c r="H16" s="13">
        <v>8901261</v>
      </c>
      <c r="I16" s="13">
        <v>109997</v>
      </c>
      <c r="J16" s="5"/>
      <c r="K16" s="5"/>
    </row>
    <row r="17" spans="3:11" x14ac:dyDescent="0.25"/>
    <row r="18" spans="3:11" hidden="1" x14ac:dyDescent="0.25">
      <c r="D18" s="17"/>
    </row>
    <row r="19" spans="3:11" hidden="1" x14ac:dyDescent="0.25">
      <c r="C19" s="17" t="s">
        <v>818</v>
      </c>
      <c r="D19" s="23" t="s">
        <v>819</v>
      </c>
      <c r="E19" s="23" t="s">
        <v>819</v>
      </c>
      <c r="F19" s="23" t="s">
        <v>819</v>
      </c>
      <c r="G19" s="23" t="s">
        <v>820</v>
      </c>
      <c r="H19" s="23" t="s">
        <v>820</v>
      </c>
      <c r="I19" s="23" t="s">
        <v>820</v>
      </c>
      <c r="J19" s="23" t="s">
        <v>820</v>
      </c>
      <c r="K19" s="23" t="s">
        <v>820</v>
      </c>
    </row>
    <row r="20" spans="3:11" hidden="1" x14ac:dyDescent="0.25">
      <c r="C20" s="17" t="s">
        <v>817</v>
      </c>
      <c r="D20" s="16" t="s">
        <v>615</v>
      </c>
      <c r="E20" s="16" t="s">
        <v>616</v>
      </c>
      <c r="F20" s="16" t="s">
        <v>617</v>
      </c>
      <c r="G20" s="16" t="s">
        <v>638</v>
      </c>
      <c r="H20" s="16" t="s">
        <v>639</v>
      </c>
      <c r="I20" s="16" t="s">
        <v>640</v>
      </c>
      <c r="J20" s="16" t="s">
        <v>641</v>
      </c>
      <c r="K20" s="16" t="s">
        <v>642</v>
      </c>
    </row>
  </sheetData>
  <sheetProtection algorithmName="SHA-512" hashValue="3sUjTww+FcFURs4SQWIAtKqKmOBOSKviXAAWMpKlvHdU2wyBST4ca+y0qlHRr4oi1xPVsfbjbNlN2PVkD4C6Cw==" saltValue="SKfn93vTfk0vHYiueS7JRg==" spinCount="100000" sheet="1" objects="1" scenarios="1"/>
  <mergeCells count="3">
    <mergeCell ref="B4:F4"/>
    <mergeCell ref="B5:F5"/>
    <mergeCell ref="B1:C1"/>
  </mergeCells>
  <hyperlinks>
    <hyperlink ref="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34</vt:i4>
      </vt:variant>
      <vt:variant>
        <vt:lpstr>Navngivne områder</vt:lpstr>
      </vt:variant>
      <vt:variant>
        <vt:i4>40</vt:i4>
      </vt:variant>
    </vt:vector>
  </HeadingPairs>
  <TitlesOfParts>
    <vt:vector size="74" baseType="lpstr">
      <vt:lpstr>Indholdsfortegnelse</vt:lpstr>
      <vt:lpstr>Tabel 1.1</vt:lpstr>
      <vt:lpstr>Tabel 1.2</vt:lpstr>
      <vt:lpstr>Tabel 1.3</vt:lpstr>
      <vt:lpstr>Tabel 1.4</vt:lpstr>
      <vt:lpstr>Tabel 1.5</vt:lpstr>
      <vt:lpstr>Tabel 1.6</vt:lpstr>
      <vt:lpstr>Tabel 1.7</vt:lpstr>
      <vt:lpstr>Tabel 1.8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3.1</vt:lpstr>
      <vt:lpstr>Tabel 3.2</vt:lpstr>
      <vt:lpstr>Tabel 3.3</vt:lpstr>
      <vt:lpstr>Tabel 3.4</vt:lpstr>
      <vt:lpstr>Tabel 3.5</vt:lpstr>
      <vt:lpstr>Tabel 3.6</vt:lpstr>
      <vt:lpstr>Tabel 4.1</vt:lpstr>
      <vt:lpstr>Tabel 4.2</vt:lpstr>
      <vt:lpstr>Tabel 4.3</vt:lpstr>
      <vt:lpstr>Tabel 5.1</vt:lpstr>
      <vt:lpstr>Tabel 5.2</vt:lpstr>
      <vt:lpstr>Tabel 5.3</vt:lpstr>
      <vt:lpstr>Tabel 6.1</vt:lpstr>
      <vt:lpstr>Tabel 6.2</vt:lpstr>
      <vt:lpstr>Bilag 7.1</vt:lpstr>
      <vt:lpstr>LIV data</vt:lpstr>
      <vt:lpstr>TPK data</vt:lpstr>
      <vt:lpstr>LivData</vt:lpstr>
      <vt:lpstr>LivNavn</vt:lpstr>
      <vt:lpstr>LivVar</vt:lpstr>
      <vt:lpstr>'Tabel 6.1'!OLE_LINK5</vt:lpstr>
      <vt:lpstr>'Tabel 6.2'!OLE_LINK7</vt:lpstr>
      <vt:lpstr>TpkData</vt:lpstr>
      <vt:lpstr>TpkNavn</vt:lpstr>
      <vt:lpstr>TpkVar</vt:lpstr>
      <vt:lpstr>'Bilag 7.1'!Udskriftsområde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1.6'!Udskriftsområde</vt:lpstr>
      <vt:lpstr>'Tabel 1.7'!Udskriftsområde</vt:lpstr>
      <vt:lpstr>'Tabel 1.8'!Udskriftsområde</vt:lpstr>
      <vt:lpstr>'Tabel 2.1'!Udskriftsområde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4.1'!Udskriftsområde</vt:lpstr>
      <vt:lpstr>'Tabel 4.2'!Udskriftsområde</vt:lpstr>
      <vt:lpstr>'Tabel 4.3'!Udskriftsområde</vt:lpstr>
      <vt:lpstr>'Tabel 5.1'!Udskriftsområde</vt:lpstr>
      <vt:lpstr>'Tabel 5.2'!Udskriftsområde</vt:lpstr>
      <vt:lpstr>'Tabel 5.3'!Udskriftsområde</vt:lpstr>
      <vt:lpstr>'Tabel 6.1'!Udskriftsområde</vt:lpstr>
      <vt:lpstr>'Tabel 6.2'!Udskriftsområde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Livsforsikringsselskaber: Statistisk materiale</dc:title>
  <dc:creator>Finanstilsynet</dc:creator>
  <cp:lastModifiedBy>Christian Overgård (FT)</cp:lastModifiedBy>
  <cp:lastPrinted>2017-07-11T05:42:58Z</cp:lastPrinted>
  <dcterms:created xsi:type="dcterms:W3CDTF">2016-01-07T10:31:59Z</dcterms:created>
  <dcterms:modified xsi:type="dcterms:W3CDTF">2019-08-23T09:28:06Z</dcterms:modified>
</cp:coreProperties>
</file>